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RISE\11_Demandes\02_Dossier\06_Compenscoll\2022_MAJ\"/>
    </mc:Choice>
  </mc:AlternateContent>
  <bookViews>
    <workbookView xWindow="0" yWindow="0" windowWidth="20490" windowHeight="7620"/>
  </bookViews>
  <sheets>
    <sheet name="DONNEES" sheetId="1" r:id="rId1"/>
  </sheets>
  <calcPr calcId="162913"/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C13" i="1"/>
  <c r="D38" i="1" l="1"/>
  <c r="E38" i="1"/>
  <c r="F38" i="1"/>
  <c r="G38" i="1"/>
  <c r="H38" i="1"/>
  <c r="C38" i="1"/>
  <c r="I38" i="1" l="1"/>
  <c r="I37" i="1"/>
  <c r="I36" i="1"/>
  <c r="I35" i="1"/>
  <c r="I19" i="1"/>
  <c r="I20" i="1"/>
  <c r="I18" i="1"/>
  <c r="D21" i="1"/>
  <c r="E21" i="1"/>
  <c r="F21" i="1"/>
  <c r="G21" i="1"/>
  <c r="H21" i="1"/>
  <c r="D28" i="1"/>
  <c r="E28" i="1"/>
  <c r="E42" i="1" s="1"/>
  <c r="F28" i="1"/>
  <c r="F42" i="1" s="1"/>
  <c r="G28" i="1"/>
  <c r="G42" i="1" s="1"/>
  <c r="H28" i="1"/>
  <c r="H42" i="1" s="1"/>
  <c r="D29" i="1"/>
  <c r="D43" i="1" s="1"/>
  <c r="E29" i="1"/>
  <c r="E43" i="1" s="1"/>
  <c r="F29" i="1"/>
  <c r="F43" i="1" s="1"/>
  <c r="G29" i="1"/>
  <c r="G43" i="1" s="1"/>
  <c r="H29" i="1"/>
  <c r="H43" i="1" s="1"/>
  <c r="D30" i="1"/>
  <c r="D44" i="1" s="1"/>
  <c r="E30" i="1"/>
  <c r="E44" i="1" s="1"/>
  <c r="F30" i="1"/>
  <c r="F44" i="1" s="1"/>
  <c r="G30" i="1"/>
  <c r="G44" i="1" s="1"/>
  <c r="H30" i="1"/>
  <c r="H44" i="1" s="1"/>
  <c r="C30" i="1"/>
  <c r="C44" i="1" s="1"/>
  <c r="C29" i="1"/>
  <c r="C43" i="1" s="1"/>
  <c r="C28" i="1"/>
  <c r="C42" i="1" s="1"/>
  <c r="C21" i="1"/>
  <c r="I4" i="1"/>
  <c r="I5" i="1"/>
  <c r="I6" i="1"/>
  <c r="I7" i="1"/>
  <c r="I8" i="1"/>
  <c r="I9" i="1"/>
  <c r="I10" i="1"/>
  <c r="I11" i="1"/>
  <c r="I12" i="1"/>
  <c r="I3" i="1"/>
  <c r="I13" i="1" l="1"/>
  <c r="D31" i="1"/>
  <c r="D45" i="1" s="1"/>
  <c r="D42" i="1"/>
  <c r="C31" i="1"/>
  <c r="C45" i="1" s="1"/>
  <c r="H31" i="1"/>
  <c r="H45" i="1" s="1"/>
  <c r="I43" i="1"/>
  <c r="I30" i="1"/>
  <c r="G31" i="1"/>
  <c r="G45" i="1" s="1"/>
  <c r="I44" i="1"/>
  <c r="F31" i="1"/>
  <c r="F45" i="1" s="1"/>
  <c r="E31" i="1"/>
  <c r="E45" i="1" s="1"/>
  <c r="I28" i="1"/>
  <c r="I21" i="1"/>
  <c r="I45" i="1"/>
  <c r="I29" i="1"/>
  <c r="I42" i="1"/>
  <c r="I31" i="1" l="1"/>
</calcChain>
</file>

<file path=xl/sharedStrings.xml><?xml version="1.0" encoding="utf-8"?>
<sst xmlns="http://schemas.openxmlformats.org/spreadsheetml/2006/main" count="110" uniqueCount="37">
  <si>
    <t>2015</t>
  </si>
  <si>
    <t>2016</t>
  </si>
  <si>
    <t>2017</t>
  </si>
  <si>
    <t>2018</t>
  </si>
  <si>
    <t>2019</t>
  </si>
  <si>
    <t>2020</t>
  </si>
  <si>
    <t>Région</t>
  </si>
  <si>
    <t>Département</t>
  </si>
  <si>
    <t>44 - Grand Est</t>
  </si>
  <si>
    <t>08 - Ardennes</t>
  </si>
  <si>
    <t>10 - Aube</t>
  </si>
  <si>
    <t>51 - Marne</t>
  </si>
  <si>
    <t>52 - Haute-Marne</t>
  </si>
  <si>
    <t>54 - Meurthe-et-Moselle</t>
  </si>
  <si>
    <t>55 - Meuse</t>
  </si>
  <si>
    <t>57 - Moselle</t>
  </si>
  <si>
    <t>67 - Bas-Rhin</t>
  </si>
  <si>
    <t>68 - Haut-Rhin</t>
  </si>
  <si>
    <t>88 - Vosges</t>
  </si>
  <si>
    <t>Valeur brute des productions agricoles*</t>
  </si>
  <si>
    <t>Ancienne région</t>
  </si>
  <si>
    <t>21 - Champagne-Ardenne</t>
  </si>
  <si>
    <t>41 - Lorraine</t>
  </si>
  <si>
    <t>42 - Alsace</t>
  </si>
  <si>
    <t>44 - Grand Est (total)</t>
  </si>
  <si>
    <t>45 - Grand Est</t>
  </si>
  <si>
    <t>46 - Grand Est</t>
  </si>
  <si>
    <t>47 - Grand Est</t>
  </si>
  <si>
    <t>Moyenne</t>
  </si>
  <si>
    <t>Consommations intermédiaires**</t>
  </si>
  <si>
    <t>Valeur ajoutée brute de l'agriculture</t>
  </si>
  <si>
    <t>Valeur ajoutée brute / ha</t>
  </si>
  <si>
    <t>En millions d'euros</t>
  </si>
  <si>
    <t>** Semences, produits pétroliers, engrais, amendements, produits phytosanitaires, aliments achetés, dépenses vétérinaires dépenses diverses (matériel, bâtiments, services, frais divers)</t>
  </si>
  <si>
    <t>(Valeur des productions - consommations intermédiaires)</t>
  </si>
  <si>
    <t>SAU (ha) Source : SAA</t>
  </si>
  <si>
    <t>* Tous produits agricoles, végétaux, animaux, viticulture, services agricoles, hors subventions sur les produits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</si>
</sst>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&quot; &quot;[$€-40C];[Red]&quot;-&quot;#,##0.00&quot; &quot;[$€-40C]"/>
    <numFmt numFmtId="165" formatCode="_-* #,##0_-;\-* #,##0_-;_-* &quot;-&quot;??_-;_-@_-"/>
  </numFmts>
  <fonts count="9">
    <font>
      <sz val="11"/>
      <color theme="1"/>
      <name val="Liberation Sans"/>
      <family val="2"/>
    </font>
    <font>
      <sz val="11"/>
      <color theme="1"/>
      <name val="Calibri"/>
      <family val="2"/>
      <scheme val="minor"/>
    </font>
    <font>
      <sz val="11"/>
      <color theme="1"/>
      <name val="Arial1"/>
      <family val="2"/>
    </font>
    <font>
      <b/>
      <sz val="11"/>
      <color theme="1"/>
      <name val="Arial"/>
      <family val="2"/>
    </font>
    <font>
      <b/>
      <i/>
      <sz val="16"/>
      <color theme="1"/>
      <name val="Liberation Sans"/>
      <family val="2"/>
    </font>
    <font>
      <b/>
      <i/>
      <u/>
      <sz val="11"/>
      <color theme="1"/>
      <name val="Liberation Sans"/>
      <family val="2"/>
    </font>
    <font>
      <sz val="11"/>
      <color theme="1"/>
      <name val="Marianne"/>
      <family val="3"/>
    </font>
    <font>
      <i/>
      <sz val="11"/>
      <color theme="1"/>
      <name val="Marianne"/>
      <family val="3"/>
    </font>
    <font>
      <b/>
      <sz val="11"/>
      <color theme="1"/>
      <name val="Marianne"/>
      <family val="3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B2B2B2"/>
      </patternFill>
    </fill>
    <fill>
      <patternFill patternType="solid">
        <fgColor theme="8" tint="0.59999389629810485"/>
        <bgColor rgb="FFB2B2B2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3" fillId="2" borderId="1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4" fontId="5" fillId="0" borderId="0"/>
  </cellStyleXfs>
  <cellXfs count="26">
    <xf numFmtId="0" fontId="0" fillId="0" borderId="0" xfId="0"/>
    <xf numFmtId="0" fontId="6" fillId="0" borderId="0" xfId="0" applyFont="1"/>
    <xf numFmtId="0" fontId="7" fillId="0" borderId="0" xfId="0" applyFont="1" applyAlignment="1">
      <alignment horizontal="right"/>
    </xf>
    <xf numFmtId="0" fontId="8" fillId="2" borderId="3" xfId="3" applyFont="1" applyBorder="1" applyAlignment="1">
      <alignment horizontal="center"/>
    </xf>
    <xf numFmtId="0" fontId="8" fillId="2" borderId="4" xfId="3" applyFont="1" applyBorder="1" applyAlignment="1">
      <alignment horizontal="center"/>
    </xf>
    <xf numFmtId="0" fontId="8" fillId="2" borderId="1" xfId="3" applyFont="1"/>
    <xf numFmtId="0" fontId="8" fillId="2" borderId="2" xfId="3" applyFont="1" applyBorder="1"/>
    <xf numFmtId="0" fontId="8" fillId="2" borderId="6" xfId="3" applyFont="1" applyBorder="1"/>
    <xf numFmtId="0" fontId="6" fillId="0" borderId="1" xfId="2" applyFont="1"/>
    <xf numFmtId="165" fontId="6" fillId="0" borderId="1" xfId="1" applyNumberFormat="1" applyFont="1" applyBorder="1"/>
    <xf numFmtId="165" fontId="6" fillId="0" borderId="7" xfId="1" applyNumberFormat="1" applyFont="1" applyBorder="1"/>
    <xf numFmtId="0" fontId="8" fillId="2" borderId="6" xfId="3" applyFont="1" applyBorder="1" applyAlignment="1">
      <alignment horizontal="center"/>
    </xf>
    <xf numFmtId="0" fontId="8" fillId="2" borderId="5" xfId="3" applyFont="1" applyBorder="1"/>
    <xf numFmtId="0" fontId="8" fillId="2" borderId="8" xfId="3" applyFont="1" applyBorder="1"/>
    <xf numFmtId="0" fontId="6" fillId="0" borderId="2" xfId="2" applyFont="1" applyBorder="1"/>
    <xf numFmtId="165" fontId="6" fillId="0" borderId="6" xfId="0" applyNumberFormat="1" applyFont="1" applyBorder="1"/>
    <xf numFmtId="165" fontId="6" fillId="0" borderId="6" xfId="1" applyNumberFormat="1" applyFont="1" applyBorder="1"/>
    <xf numFmtId="165" fontId="6" fillId="0" borderId="9" xfId="1" applyNumberFormat="1" applyFont="1" applyBorder="1"/>
    <xf numFmtId="165" fontId="6" fillId="0" borderId="0" xfId="0" applyNumberFormat="1" applyFont="1"/>
    <xf numFmtId="0" fontId="6" fillId="0" borderId="10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3" borderId="6" xfId="3" applyFont="1" applyFill="1" applyBorder="1" applyAlignment="1">
      <alignment horizontal="center"/>
    </xf>
    <xf numFmtId="0" fontId="8" fillId="3" borderId="1" xfId="3" applyFont="1" applyFill="1"/>
    <xf numFmtId="0" fontId="8" fillId="3" borderId="5" xfId="3" applyFont="1" applyFill="1" applyBorder="1"/>
    <xf numFmtId="0" fontId="8" fillId="3" borderId="8" xfId="3" applyFont="1" applyFill="1" applyBorder="1"/>
  </cellXfs>
  <cellStyles count="8">
    <cellStyle name="Body" xfId="2"/>
    <cellStyle name="Header" xfId="3"/>
    <cellStyle name="Heading" xfId="4"/>
    <cellStyle name="Heading1" xfId="5"/>
    <cellStyle name="Milliers" xfId="1" builtinId="3"/>
    <cellStyle name="Normal" xfId="0" builtinId="0" customBuiltin="1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B15" sqref="B15"/>
    </sheetView>
  </sheetViews>
  <sheetFormatPr baseColWidth="10" defaultRowHeight="15"/>
  <cols>
    <col min="1" max="1" width="13.75" style="1" bestFit="1" customWidth="1"/>
    <col min="2" max="2" width="29.625" style="1" bestFit="1" customWidth="1"/>
    <col min="3" max="3" width="11.25" style="1" bestFit="1" customWidth="1"/>
    <col min="4" max="5" width="11" style="1" bestFit="1" customWidth="1"/>
    <col min="6" max="6" width="10.75" style="1" bestFit="1" customWidth="1"/>
    <col min="7" max="7" width="11.25" style="1" bestFit="1" customWidth="1"/>
    <col min="8" max="8" width="11" style="1" bestFit="1" customWidth="1"/>
    <col min="9" max="9" width="10.75" style="1" bestFit="1" customWidth="1"/>
    <col min="10" max="16384" width="11" style="1"/>
  </cols>
  <sheetData>
    <row r="1" spans="1:10">
      <c r="B1" s="2" t="s">
        <v>32</v>
      </c>
      <c r="C1" s="3" t="s">
        <v>19</v>
      </c>
      <c r="D1" s="3"/>
      <c r="E1" s="3"/>
      <c r="F1" s="3"/>
      <c r="G1" s="3"/>
      <c r="H1" s="4"/>
    </row>
    <row r="2" spans="1:10">
      <c r="A2" s="5" t="s">
        <v>6</v>
      </c>
      <c r="B2" s="5" t="s">
        <v>7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6" t="s">
        <v>5</v>
      </c>
      <c r="I2" s="7" t="s">
        <v>28</v>
      </c>
    </row>
    <row r="3" spans="1:10">
      <c r="A3" s="8" t="s">
        <v>8</v>
      </c>
      <c r="B3" s="8" t="s">
        <v>9</v>
      </c>
      <c r="C3" s="9">
        <v>535.99</v>
      </c>
      <c r="D3" s="9">
        <v>477.35</v>
      </c>
      <c r="E3" s="9">
        <v>529.6</v>
      </c>
      <c r="F3" s="9">
        <v>551.08000000000004</v>
      </c>
      <c r="G3" s="9">
        <v>544.15</v>
      </c>
      <c r="H3" s="9">
        <v>546.79</v>
      </c>
      <c r="I3" s="10">
        <f>AVERAGE(C3:H3)</f>
        <v>530.82666666666671</v>
      </c>
    </row>
    <row r="4" spans="1:10">
      <c r="A4" s="8" t="s">
        <v>8</v>
      </c>
      <c r="B4" s="8" t="s">
        <v>10</v>
      </c>
      <c r="C4" s="9">
        <v>1184.4100000000001</v>
      </c>
      <c r="D4" s="9">
        <v>938.96</v>
      </c>
      <c r="E4" s="9">
        <v>1194.68</v>
      </c>
      <c r="F4" s="9">
        <v>1397.72</v>
      </c>
      <c r="G4" s="9">
        <v>1255.44</v>
      </c>
      <c r="H4" s="9">
        <v>1171.05</v>
      </c>
      <c r="I4" s="9">
        <f t="shared" ref="I4:I12" si="0">AVERAGE(C4:H4)</f>
        <v>1190.3766666666668</v>
      </c>
    </row>
    <row r="5" spans="1:10">
      <c r="A5" s="8" t="s">
        <v>8</v>
      </c>
      <c r="B5" s="8" t="s">
        <v>11</v>
      </c>
      <c r="C5" s="9">
        <v>2950.18</v>
      </c>
      <c r="D5" s="9">
        <v>2690.54</v>
      </c>
      <c r="E5" s="9">
        <v>2874.36</v>
      </c>
      <c r="F5" s="9">
        <v>3268.39</v>
      </c>
      <c r="G5" s="9">
        <v>2982.36</v>
      </c>
      <c r="H5" s="9">
        <v>2633.06</v>
      </c>
      <c r="I5" s="9">
        <f t="shared" si="0"/>
        <v>2899.8150000000001</v>
      </c>
    </row>
    <row r="6" spans="1:10">
      <c r="A6" s="8" t="s">
        <v>8</v>
      </c>
      <c r="B6" s="8" t="s">
        <v>12</v>
      </c>
      <c r="C6" s="9">
        <v>453.22</v>
      </c>
      <c r="D6" s="9">
        <v>391.51</v>
      </c>
      <c r="E6" s="9">
        <v>440.84</v>
      </c>
      <c r="F6" s="9">
        <v>464.96</v>
      </c>
      <c r="G6" s="9">
        <v>446.78</v>
      </c>
      <c r="H6" s="9">
        <v>430.77</v>
      </c>
      <c r="I6" s="9">
        <f t="shared" si="0"/>
        <v>438.01333333333332</v>
      </c>
    </row>
    <row r="7" spans="1:10">
      <c r="A7" s="8" t="s">
        <v>8</v>
      </c>
      <c r="B7" s="8" t="s">
        <v>13</v>
      </c>
      <c r="C7" s="9">
        <v>444.48</v>
      </c>
      <c r="D7" s="9">
        <v>365.25</v>
      </c>
      <c r="E7" s="9">
        <v>393.29</v>
      </c>
      <c r="F7" s="9">
        <v>438.73</v>
      </c>
      <c r="G7" s="9">
        <v>427.46</v>
      </c>
      <c r="H7" s="9">
        <v>425.76</v>
      </c>
      <c r="I7" s="9">
        <f t="shared" si="0"/>
        <v>415.82833333333338</v>
      </c>
    </row>
    <row r="8" spans="1:10">
      <c r="A8" s="8" t="s">
        <v>8</v>
      </c>
      <c r="B8" s="8" t="s">
        <v>14</v>
      </c>
      <c r="C8" s="9">
        <v>557.9</v>
      </c>
      <c r="D8" s="9">
        <v>461.81</v>
      </c>
      <c r="E8" s="9">
        <v>486.3</v>
      </c>
      <c r="F8" s="9">
        <v>549.61</v>
      </c>
      <c r="G8" s="9">
        <v>545.30999999999995</v>
      </c>
      <c r="H8" s="9">
        <v>525.67999999999995</v>
      </c>
      <c r="I8" s="9">
        <f t="shared" si="0"/>
        <v>521.10166666666657</v>
      </c>
    </row>
    <row r="9" spans="1:10">
      <c r="A9" s="8" t="s">
        <v>8</v>
      </c>
      <c r="B9" s="8" t="s">
        <v>15</v>
      </c>
      <c r="C9" s="9">
        <v>498.73</v>
      </c>
      <c r="D9" s="9">
        <v>420.84</v>
      </c>
      <c r="E9" s="9">
        <v>443.22</v>
      </c>
      <c r="F9" s="9">
        <v>492.37</v>
      </c>
      <c r="G9" s="9">
        <v>491.04</v>
      </c>
      <c r="H9" s="9">
        <v>488.21</v>
      </c>
      <c r="I9" s="9">
        <f t="shared" si="0"/>
        <v>472.40166666666664</v>
      </c>
    </row>
    <row r="10" spans="1:10">
      <c r="A10" s="8" t="s">
        <v>8</v>
      </c>
      <c r="B10" s="8" t="s">
        <v>16</v>
      </c>
      <c r="C10" s="9">
        <v>707.19</v>
      </c>
      <c r="D10" s="9">
        <v>714.71</v>
      </c>
      <c r="E10" s="9">
        <v>723.37</v>
      </c>
      <c r="F10" s="9">
        <v>741.52</v>
      </c>
      <c r="G10" s="9">
        <v>716.23</v>
      </c>
      <c r="H10" s="9">
        <v>708.61</v>
      </c>
      <c r="I10" s="9">
        <f t="shared" si="0"/>
        <v>718.60500000000002</v>
      </c>
    </row>
    <row r="11" spans="1:10">
      <c r="A11" s="8" t="s">
        <v>8</v>
      </c>
      <c r="B11" s="8" t="s">
        <v>17</v>
      </c>
      <c r="C11" s="9">
        <v>639.55999999999995</v>
      </c>
      <c r="D11" s="9">
        <v>686.06</v>
      </c>
      <c r="E11" s="9">
        <v>591.34</v>
      </c>
      <c r="F11" s="9">
        <v>695.9</v>
      </c>
      <c r="G11" s="9">
        <v>628.24</v>
      </c>
      <c r="H11" s="9">
        <v>628.37</v>
      </c>
      <c r="I11" s="9">
        <f t="shared" si="0"/>
        <v>644.91166666666675</v>
      </c>
    </row>
    <row r="12" spans="1:10">
      <c r="A12" s="8" t="s">
        <v>8</v>
      </c>
      <c r="B12" s="8" t="s">
        <v>18</v>
      </c>
      <c r="C12" s="17">
        <v>426.62</v>
      </c>
      <c r="D12" s="17">
        <v>375.44</v>
      </c>
      <c r="E12" s="17">
        <v>409.71</v>
      </c>
      <c r="F12" s="17">
        <v>415.49</v>
      </c>
      <c r="G12" s="17">
        <v>425.7</v>
      </c>
      <c r="H12" s="17">
        <v>434.2</v>
      </c>
      <c r="I12" s="17">
        <f t="shared" si="0"/>
        <v>414.52666666666664</v>
      </c>
    </row>
    <row r="13" spans="1:10">
      <c r="A13" s="8" t="s">
        <v>8</v>
      </c>
      <c r="B13" s="14" t="s">
        <v>8</v>
      </c>
      <c r="C13" s="16">
        <f>SUM(C3:C12)</f>
        <v>8398.2800000000007</v>
      </c>
      <c r="D13" s="16">
        <f t="shared" ref="D13:I13" si="1">SUM(D3:D12)</f>
        <v>7522.47</v>
      </c>
      <c r="E13" s="16">
        <f t="shared" si="1"/>
        <v>8086.7100000000009</v>
      </c>
      <c r="F13" s="16">
        <f t="shared" si="1"/>
        <v>9015.77</v>
      </c>
      <c r="G13" s="16">
        <f t="shared" si="1"/>
        <v>8462.7100000000009</v>
      </c>
      <c r="H13" s="16">
        <f t="shared" si="1"/>
        <v>7992.5</v>
      </c>
      <c r="I13" s="16">
        <f t="shared" si="1"/>
        <v>8246.4066666666677</v>
      </c>
      <c r="J13" s="18"/>
    </row>
    <row r="14" spans="1:10">
      <c r="B14" s="1" t="s">
        <v>36</v>
      </c>
    </row>
    <row r="16" spans="1:10">
      <c r="B16" s="2" t="s">
        <v>32</v>
      </c>
      <c r="C16" s="11" t="s">
        <v>29</v>
      </c>
      <c r="D16" s="11"/>
      <c r="E16" s="11"/>
      <c r="F16" s="11"/>
      <c r="G16" s="11"/>
      <c r="H16" s="11"/>
    </row>
    <row r="17" spans="1:9">
      <c r="A17" s="5" t="s">
        <v>6</v>
      </c>
      <c r="B17" s="5" t="s">
        <v>20</v>
      </c>
      <c r="C17" s="12" t="s">
        <v>0</v>
      </c>
      <c r="D17" s="12" t="s">
        <v>1</v>
      </c>
      <c r="E17" s="12" t="s">
        <v>2</v>
      </c>
      <c r="F17" s="12" t="s">
        <v>3</v>
      </c>
      <c r="G17" s="12" t="s">
        <v>4</v>
      </c>
      <c r="H17" s="12" t="s">
        <v>5</v>
      </c>
      <c r="I17" s="13" t="s">
        <v>28</v>
      </c>
    </row>
    <row r="18" spans="1:9">
      <c r="A18" s="8" t="s">
        <v>8</v>
      </c>
      <c r="B18" s="14" t="s">
        <v>21</v>
      </c>
      <c r="C18" s="9">
        <v>2623.11</v>
      </c>
      <c r="D18" s="9">
        <v>2554.81</v>
      </c>
      <c r="E18" s="9">
        <v>2497</v>
      </c>
      <c r="F18" s="9">
        <v>2616</v>
      </c>
      <c r="G18" s="9">
        <v>2612</v>
      </c>
      <c r="H18" s="9">
        <v>2619</v>
      </c>
      <c r="I18" s="9">
        <f>AVERAGE(C18:H18)</f>
        <v>2586.9866666666667</v>
      </c>
    </row>
    <row r="19" spans="1:9">
      <c r="A19" s="8" t="s">
        <v>25</v>
      </c>
      <c r="B19" s="14" t="s">
        <v>22</v>
      </c>
      <c r="C19" s="9">
        <v>1341.83</v>
      </c>
      <c r="D19" s="9">
        <v>1353</v>
      </c>
      <c r="E19" s="9">
        <v>1308</v>
      </c>
      <c r="F19" s="9">
        <v>1399</v>
      </c>
      <c r="G19" s="9">
        <v>1419</v>
      </c>
      <c r="H19" s="9">
        <v>1424</v>
      </c>
      <c r="I19" s="9">
        <f t="shared" ref="I19:I21" si="2">AVERAGE(C19:H19)</f>
        <v>1374.1383333333333</v>
      </c>
    </row>
    <row r="20" spans="1:9">
      <c r="A20" s="8" t="s">
        <v>26</v>
      </c>
      <c r="B20" s="14" t="s">
        <v>23</v>
      </c>
      <c r="C20" s="9">
        <v>699.27</v>
      </c>
      <c r="D20" s="9">
        <v>643</v>
      </c>
      <c r="E20" s="9">
        <v>610</v>
      </c>
      <c r="F20" s="9">
        <v>617</v>
      </c>
      <c r="G20" s="9">
        <v>654</v>
      </c>
      <c r="H20" s="9">
        <v>678</v>
      </c>
      <c r="I20" s="9">
        <f t="shared" si="2"/>
        <v>650.2116666666667</v>
      </c>
    </row>
    <row r="21" spans="1:9">
      <c r="A21" s="8" t="s">
        <v>27</v>
      </c>
      <c r="B21" s="14" t="s">
        <v>24</v>
      </c>
      <c r="C21" s="9">
        <f>SUM(C18:C20)</f>
        <v>4664.21</v>
      </c>
      <c r="D21" s="9">
        <f t="shared" ref="D21:H21" si="3">SUM(D18:D20)</f>
        <v>4550.8099999999995</v>
      </c>
      <c r="E21" s="9">
        <f t="shared" si="3"/>
        <v>4415</v>
      </c>
      <c r="F21" s="9">
        <f t="shared" si="3"/>
        <v>4632</v>
      </c>
      <c r="G21" s="9">
        <f t="shared" si="3"/>
        <v>4685</v>
      </c>
      <c r="H21" s="9">
        <f t="shared" si="3"/>
        <v>4721</v>
      </c>
      <c r="I21" s="9">
        <f t="shared" si="2"/>
        <v>4611.336666666667</v>
      </c>
    </row>
    <row r="22" spans="1:9">
      <c r="B22" s="19" t="s">
        <v>33</v>
      </c>
      <c r="C22" s="19"/>
      <c r="D22" s="19"/>
      <c r="E22" s="19"/>
      <c r="F22" s="19"/>
      <c r="G22" s="19"/>
      <c r="H22" s="19"/>
      <c r="I22" s="19"/>
    </row>
    <row r="23" spans="1:9">
      <c r="B23" s="20"/>
      <c r="C23" s="20"/>
      <c r="D23" s="20"/>
      <c r="E23" s="20"/>
      <c r="F23" s="20"/>
      <c r="G23" s="20"/>
      <c r="H23" s="20"/>
      <c r="I23" s="20"/>
    </row>
    <row r="24" spans="1:9">
      <c r="B24" s="21"/>
      <c r="C24" s="21"/>
      <c r="D24" s="21"/>
      <c r="E24" s="21"/>
      <c r="F24" s="21"/>
      <c r="G24" s="21"/>
      <c r="H24" s="21"/>
      <c r="I24" s="21"/>
    </row>
    <row r="25" spans="1:9">
      <c r="C25" s="22" t="s">
        <v>30</v>
      </c>
      <c r="D25" s="22"/>
      <c r="E25" s="22"/>
      <c r="F25" s="22"/>
      <c r="G25" s="22"/>
      <c r="H25" s="22"/>
    </row>
    <row r="26" spans="1:9">
      <c r="B26" s="2" t="s">
        <v>32</v>
      </c>
      <c r="C26" s="22" t="s">
        <v>34</v>
      </c>
      <c r="D26" s="22"/>
      <c r="E26" s="22"/>
      <c r="F26" s="22"/>
      <c r="G26" s="22"/>
      <c r="H26" s="22"/>
    </row>
    <row r="27" spans="1:9">
      <c r="A27" s="23" t="s">
        <v>6</v>
      </c>
      <c r="B27" s="23" t="s">
        <v>20</v>
      </c>
      <c r="C27" s="24" t="s">
        <v>0</v>
      </c>
      <c r="D27" s="24" t="s">
        <v>1</v>
      </c>
      <c r="E27" s="24" t="s">
        <v>2</v>
      </c>
      <c r="F27" s="24" t="s">
        <v>3</v>
      </c>
      <c r="G27" s="24" t="s">
        <v>4</v>
      </c>
      <c r="H27" s="24" t="s">
        <v>5</v>
      </c>
      <c r="I27" s="25" t="s">
        <v>28</v>
      </c>
    </row>
    <row r="28" spans="1:9">
      <c r="A28" s="8" t="s">
        <v>8</v>
      </c>
      <c r="B28" s="14" t="s">
        <v>21</v>
      </c>
      <c r="C28" s="15">
        <f>SUM(C3:C6)-C18</f>
        <v>2500.69</v>
      </c>
      <c r="D28" s="15">
        <f t="shared" ref="D28:H28" si="4">SUM(D3:D6)-D18</f>
        <v>1943.5500000000006</v>
      </c>
      <c r="E28" s="15">
        <f t="shared" si="4"/>
        <v>2542.4800000000005</v>
      </c>
      <c r="F28" s="15">
        <f t="shared" si="4"/>
        <v>3066.1500000000005</v>
      </c>
      <c r="G28" s="15">
        <f t="shared" si="4"/>
        <v>2616.7300000000005</v>
      </c>
      <c r="H28" s="15">
        <f t="shared" si="4"/>
        <v>2162.67</v>
      </c>
      <c r="I28" s="9">
        <f>AVERAGE(C28:H28)</f>
        <v>2472.0450000000005</v>
      </c>
    </row>
    <row r="29" spans="1:9">
      <c r="A29" s="8" t="s">
        <v>25</v>
      </c>
      <c r="B29" s="14" t="s">
        <v>22</v>
      </c>
      <c r="C29" s="15">
        <f>SUM(C7:C9,C12)-C19</f>
        <v>585.90000000000009</v>
      </c>
      <c r="D29" s="15">
        <f t="shared" ref="D29:H29" si="5">SUM(D7:D9,D12)-D19</f>
        <v>270.33999999999992</v>
      </c>
      <c r="E29" s="15">
        <f t="shared" si="5"/>
        <v>424.52</v>
      </c>
      <c r="F29" s="15">
        <f t="shared" si="5"/>
        <v>497.20000000000005</v>
      </c>
      <c r="G29" s="15">
        <f t="shared" si="5"/>
        <v>470.51</v>
      </c>
      <c r="H29" s="15">
        <f t="shared" si="5"/>
        <v>449.84999999999991</v>
      </c>
      <c r="I29" s="9">
        <f t="shared" ref="I29:I31" si="6">AVERAGE(C29:H29)</f>
        <v>449.72</v>
      </c>
    </row>
    <row r="30" spans="1:9">
      <c r="A30" s="8" t="s">
        <v>26</v>
      </c>
      <c r="B30" s="14" t="s">
        <v>23</v>
      </c>
      <c r="C30" s="15">
        <f>SUM(C10:C11)-C20</f>
        <v>647.48</v>
      </c>
      <c r="D30" s="15">
        <f t="shared" ref="D30:H30" si="7">SUM(D10:D11)-D20</f>
        <v>757.77</v>
      </c>
      <c r="E30" s="15">
        <f t="shared" si="7"/>
        <v>704.71</v>
      </c>
      <c r="F30" s="15">
        <f t="shared" si="7"/>
        <v>820.42000000000007</v>
      </c>
      <c r="G30" s="15">
        <f t="shared" si="7"/>
        <v>690.47</v>
      </c>
      <c r="H30" s="15">
        <f t="shared" si="7"/>
        <v>658.98</v>
      </c>
      <c r="I30" s="9">
        <f t="shared" si="6"/>
        <v>713.30499999999995</v>
      </c>
    </row>
    <row r="31" spans="1:9">
      <c r="A31" s="8" t="s">
        <v>27</v>
      </c>
      <c r="B31" s="14" t="s">
        <v>24</v>
      </c>
      <c r="C31" s="15">
        <f>SUM(C28:C30)</f>
        <v>3734.07</v>
      </c>
      <c r="D31" s="15">
        <f t="shared" ref="D31:H31" si="8">SUM(D28:D30)</f>
        <v>2971.6600000000003</v>
      </c>
      <c r="E31" s="15">
        <f t="shared" si="8"/>
        <v>3671.7100000000005</v>
      </c>
      <c r="F31" s="15">
        <f t="shared" si="8"/>
        <v>4383.7700000000004</v>
      </c>
      <c r="G31" s="15">
        <f t="shared" si="8"/>
        <v>3777.7100000000009</v>
      </c>
      <c r="H31" s="15">
        <f t="shared" si="8"/>
        <v>3271.5</v>
      </c>
      <c r="I31" s="9">
        <f t="shared" si="6"/>
        <v>3635.07</v>
      </c>
    </row>
    <row r="33" spans="1:9">
      <c r="C33" s="11" t="s">
        <v>35</v>
      </c>
      <c r="D33" s="11"/>
      <c r="E33" s="11"/>
      <c r="F33" s="11"/>
      <c r="G33" s="11"/>
      <c r="H33" s="11"/>
    </row>
    <row r="34" spans="1:9">
      <c r="A34" s="5" t="s">
        <v>6</v>
      </c>
      <c r="B34" s="5" t="s">
        <v>20</v>
      </c>
      <c r="C34" s="12" t="s">
        <v>0</v>
      </c>
      <c r="D34" s="12" t="s">
        <v>1</v>
      </c>
      <c r="E34" s="12" t="s">
        <v>2</v>
      </c>
      <c r="F34" s="12" t="s">
        <v>3</v>
      </c>
      <c r="G34" s="12" t="s">
        <v>4</v>
      </c>
      <c r="H34" s="12" t="s">
        <v>5</v>
      </c>
      <c r="I34" s="13" t="s">
        <v>28</v>
      </c>
    </row>
    <row r="35" spans="1:9">
      <c r="A35" s="8" t="s">
        <v>8</v>
      </c>
      <c r="B35" s="14" t="s">
        <v>21</v>
      </c>
      <c r="C35" s="16">
        <v>1536695</v>
      </c>
      <c r="D35" s="16">
        <v>1536805</v>
      </c>
      <c r="E35" s="16">
        <v>1537015</v>
      </c>
      <c r="F35" s="16">
        <v>1545111</v>
      </c>
      <c r="G35" s="16">
        <v>1537237</v>
      </c>
      <c r="H35" s="16">
        <v>1535218</v>
      </c>
      <c r="I35" s="9">
        <f>AVERAGE(C35:H35)</f>
        <v>1538013.5</v>
      </c>
    </row>
    <row r="36" spans="1:9">
      <c r="A36" s="8" t="s">
        <v>25</v>
      </c>
      <c r="B36" s="14" t="s">
        <v>22</v>
      </c>
      <c r="C36" s="16">
        <v>1149669</v>
      </c>
      <c r="D36" s="16">
        <v>1142995</v>
      </c>
      <c r="E36" s="16">
        <v>1141008</v>
      </c>
      <c r="F36" s="16">
        <v>1134931</v>
      </c>
      <c r="G36" s="16">
        <v>1135734</v>
      </c>
      <c r="H36" s="16">
        <v>1132736</v>
      </c>
      <c r="I36" s="9">
        <f t="shared" ref="I36:I38" si="9">AVERAGE(C36:H36)</f>
        <v>1139512.1666666667</v>
      </c>
    </row>
    <row r="37" spans="1:9">
      <c r="A37" s="8" t="s">
        <v>26</v>
      </c>
      <c r="B37" s="14" t="s">
        <v>23</v>
      </c>
      <c r="C37" s="16">
        <v>336084</v>
      </c>
      <c r="D37" s="16">
        <v>336457</v>
      </c>
      <c r="E37" s="16">
        <v>336563</v>
      </c>
      <c r="F37" s="16">
        <v>337399</v>
      </c>
      <c r="G37" s="16">
        <v>336722</v>
      </c>
      <c r="H37" s="16">
        <v>336664</v>
      </c>
      <c r="I37" s="9">
        <f t="shared" si="9"/>
        <v>336648.16666666669</v>
      </c>
    </row>
    <row r="38" spans="1:9">
      <c r="A38" s="8" t="s">
        <v>27</v>
      </c>
      <c r="B38" s="14" t="s">
        <v>24</v>
      </c>
      <c r="C38" s="15">
        <f>SUM(C35:C37)</f>
        <v>3022448</v>
      </c>
      <c r="D38" s="15">
        <f t="shared" ref="D38:H38" si="10">SUM(D35:D37)</f>
        <v>3016257</v>
      </c>
      <c r="E38" s="15">
        <f t="shared" si="10"/>
        <v>3014586</v>
      </c>
      <c r="F38" s="15">
        <f t="shared" si="10"/>
        <v>3017441</v>
      </c>
      <c r="G38" s="15">
        <f t="shared" si="10"/>
        <v>3009693</v>
      </c>
      <c r="H38" s="15">
        <f t="shared" si="10"/>
        <v>3004618</v>
      </c>
      <c r="I38" s="9">
        <f t="shared" si="9"/>
        <v>3014173.8333333335</v>
      </c>
    </row>
    <row r="40" spans="1:9">
      <c r="C40" s="22" t="s">
        <v>31</v>
      </c>
      <c r="D40" s="22"/>
      <c r="E40" s="22"/>
      <c r="F40" s="22"/>
      <c r="G40" s="22"/>
      <c r="H40" s="22"/>
    </row>
    <row r="41" spans="1:9">
      <c r="A41" s="23" t="s">
        <v>6</v>
      </c>
      <c r="B41" s="23" t="s">
        <v>20</v>
      </c>
      <c r="C41" s="24" t="s">
        <v>0</v>
      </c>
      <c r="D41" s="24" t="s">
        <v>1</v>
      </c>
      <c r="E41" s="24" t="s">
        <v>2</v>
      </c>
      <c r="F41" s="24" t="s">
        <v>3</v>
      </c>
      <c r="G41" s="24" t="s">
        <v>4</v>
      </c>
      <c r="H41" s="24" t="s">
        <v>5</v>
      </c>
      <c r="I41" s="25" t="s">
        <v>28</v>
      </c>
    </row>
    <row r="42" spans="1:9">
      <c r="A42" s="8" t="s">
        <v>8</v>
      </c>
      <c r="B42" s="14" t="s">
        <v>21</v>
      </c>
      <c r="C42" s="16">
        <f>1000000*C28/C35</f>
        <v>1627.3170668219784</v>
      </c>
      <c r="D42" s="16">
        <f t="shared" ref="D42:H42" si="11">1000000*D28/D35</f>
        <v>1264.6692325961985</v>
      </c>
      <c r="E42" s="16">
        <f t="shared" si="11"/>
        <v>1654.1673308328159</v>
      </c>
      <c r="F42" s="16">
        <f t="shared" si="11"/>
        <v>1984.4205367769698</v>
      </c>
      <c r="G42" s="16">
        <f t="shared" si="11"/>
        <v>1702.2293894825589</v>
      </c>
      <c r="H42" s="16">
        <f t="shared" si="11"/>
        <v>1408.7054737503079</v>
      </c>
      <c r="I42" s="9">
        <f>AVERAGE(C42:H42)</f>
        <v>1606.918171710138</v>
      </c>
    </row>
    <row r="43" spans="1:9">
      <c r="A43" s="8" t="s">
        <v>25</v>
      </c>
      <c r="B43" s="14" t="s">
        <v>22</v>
      </c>
      <c r="C43" s="16">
        <f t="shared" ref="C43:H45" si="12">1000000*C29/C36</f>
        <v>509.62494422307651</v>
      </c>
      <c r="D43" s="16">
        <f t="shared" si="12"/>
        <v>236.51896989925584</v>
      </c>
      <c r="E43" s="16">
        <f t="shared" si="12"/>
        <v>372.05698820691879</v>
      </c>
      <c r="F43" s="16">
        <f t="shared" si="12"/>
        <v>438.08830669001026</v>
      </c>
      <c r="G43" s="16">
        <f t="shared" si="12"/>
        <v>414.27834334448033</v>
      </c>
      <c r="H43" s="16">
        <f t="shared" si="12"/>
        <v>397.13578450759917</v>
      </c>
      <c r="I43" s="9">
        <f t="shared" ref="I43:I45" si="13">AVERAGE(C43:H43)</f>
        <v>394.61722281189014</v>
      </c>
    </row>
    <row r="44" spans="1:9">
      <c r="A44" s="8" t="s">
        <v>26</v>
      </c>
      <c r="B44" s="14" t="s">
        <v>23</v>
      </c>
      <c r="C44" s="16">
        <f t="shared" si="12"/>
        <v>1926.5421739803144</v>
      </c>
      <c r="D44" s="16">
        <f t="shared" si="12"/>
        <v>2252.2045907798024</v>
      </c>
      <c r="E44" s="16">
        <f t="shared" si="12"/>
        <v>2093.8427575223659</v>
      </c>
      <c r="F44" s="16">
        <f t="shared" si="12"/>
        <v>2431.6017534136145</v>
      </c>
      <c r="G44" s="16">
        <f t="shared" si="12"/>
        <v>2050.5639667143814</v>
      </c>
      <c r="H44" s="16">
        <f t="shared" si="12"/>
        <v>1957.3818406482428</v>
      </c>
      <c r="I44" s="9">
        <f t="shared" si="13"/>
        <v>2118.6895138431205</v>
      </c>
    </row>
    <row r="45" spans="1:9">
      <c r="A45" s="8" t="s">
        <v>27</v>
      </c>
      <c r="B45" s="14" t="s">
        <v>24</v>
      </c>
      <c r="C45" s="16">
        <f t="shared" si="12"/>
        <v>1235.445572595459</v>
      </c>
      <c r="D45" s="16">
        <f t="shared" si="12"/>
        <v>985.2144561952116</v>
      </c>
      <c r="E45" s="16">
        <f t="shared" si="12"/>
        <v>1217.9815072451079</v>
      </c>
      <c r="F45" s="16">
        <f t="shared" si="12"/>
        <v>1452.8105106280454</v>
      </c>
      <c r="G45" s="16">
        <f t="shared" si="12"/>
        <v>1255.1811762860866</v>
      </c>
      <c r="H45" s="16">
        <f t="shared" si="12"/>
        <v>1088.8239370196145</v>
      </c>
      <c r="I45" s="9">
        <f t="shared" si="13"/>
        <v>1205.9095266615875</v>
      </c>
    </row>
  </sheetData>
  <mergeCells count="7">
    <mergeCell ref="C1:H1"/>
    <mergeCell ref="C16:H16"/>
    <mergeCell ref="C25:H25"/>
    <mergeCell ref="C33:H33"/>
    <mergeCell ref="C40:H40"/>
    <mergeCell ref="B22:I23"/>
    <mergeCell ref="C26:H26"/>
  </mergeCells>
  <pageMargins left="0" right="0" top="0.39370078740157477" bottom="0.39370078740157477" header="0" footer="0"/>
  <pageSetup orientation="portrait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DONNEES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Romain Boyer</dc:creator>
  <cp:lastModifiedBy>Remi COURBOU</cp:lastModifiedBy>
  <cp:revision>4</cp:revision>
  <dcterms:created xsi:type="dcterms:W3CDTF">2017-01-18T16:12:23Z</dcterms:created>
  <dcterms:modified xsi:type="dcterms:W3CDTF">2023-01-24T10:01:11Z</dcterms:modified>
</cp:coreProperties>
</file>