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styles.xml" ContentType="application/vnd.openxmlformats-officedocument.spreadsheetml.styl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11.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7.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book.xml" ContentType="application/vnd.openxmlformats-officedocument.spreadsheetml.sheet.main+xml"/>
  <Override PartName="/xl/comments3.xml" ContentType="application/vnd.openxmlformats-officedocument.spreadsheetml.comment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drawings/vmlDrawing3.vml" ContentType="application/vnd.openxmlformats-officedocument.vmlDrawing"/>
  <Override PartName="/xl/drawings/drawing3.xml" ContentType="application/vnd.openxmlformats-officedocument.drawing+xml"/>
  <Override PartName="/xl/drawings/vmlDrawing4.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5.vml" ContentType="application/vnd.openxmlformats-officedocument.vmlDrawing"/>
  <Override PartName="/xl/drawings/drawing6.xml" ContentType="application/vnd.openxmlformats-officedocument.drawing+xml"/>
  <Override PartName="/xl/drawings/vmlDrawing6.vml" ContentType="application/vnd.openxmlformats-officedocument.vmlDrawing"/>
  <Override PartName="/xl/drawings/drawing7.xml" ContentType="application/vnd.openxmlformats-officedocument.drawing+xml"/>
  <Override PartName="/xl/drawings/vmlDrawing7.vml" ContentType="application/vnd.openxmlformats-officedocument.vmlDrawing"/>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7.xml" ContentType="application/vnd.openxmlformats-officedocument.spreadsheetml.comments+xml"/>
  <Override PartName="/xl/comments11.xml" ContentType="application/vnd.openxmlformats-officedocument.spreadsheetml.comment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Opérateur_Territoire" sheetId="1" state="visible" r:id="rId2"/>
    <sheet name="PRAx_OUVx" sheetId="2" state="visible" r:id="rId3"/>
    <sheet name="ESPx_MHUx" sheetId="3" state="visible" r:id="rId4"/>
    <sheet name="CIFF-CPRA" sheetId="4" state="visible" r:id="rId5"/>
    <sheet name="HBVx_ZIGC-ZIPE_PHYx" sheetId="5" state="visible" r:id="rId6"/>
    <sheet name="Codes-MAEC" sheetId="6" state="hidden" r:id="rId7"/>
    <sheet name="IAEx" sheetId="7" state="visible" r:id="rId8"/>
    <sheet name="Communes" sheetId="8" state="visible" r:id="rId9"/>
    <sheet name="Pl. indic. agroéco." sheetId="9" state="visible" r:id="rId10"/>
    <sheet name="Pl. indic. eutrophisation" sheetId="10" state="visible" r:id="rId11"/>
    <sheet name="Budget prévisionnel" sheetId="11" state="visible" r:id="rId12"/>
    <sheet name="liste MAEC" sheetId="12" state="visible" r:id="rId13"/>
    <sheet name="listes à choix" sheetId="13" state="hidden" r:id="rId14"/>
  </sheets>
  <definedNames>
    <definedName function="false" hidden="true" localSheetId="10" name="_xlnm._FilterDatabase" vbProcedure="false">'Budget prévisionnel'!$A$1:$J$572</definedName>
    <definedName function="false" hidden="true" localSheetId="3" name="_xlnm._FilterDatabase" vbProcedure="false">'CIFF-CPRA'!$A$1:$AE$73</definedName>
    <definedName function="false" hidden="true" localSheetId="2" name="_xlnm._FilterDatabase" vbProcedure="false">ESPx_MHUx!$A$1:$BJ$252</definedName>
    <definedName function="false" hidden="true" localSheetId="6" name="_xlnm._FilterDatabase" vbProcedure="false">IAEx!$A$1:$Y$33</definedName>
    <definedName function="false" hidden="true" localSheetId="0" name="_xlnm._FilterDatabase" vbProcedure="false">Opérateur_Territoire!$A$1:$O$120</definedName>
    <definedName function="false" hidden="true" localSheetId="1" name="_xlnm._FilterDatabase" vbProcedure="false">PRAx_OUVx!$A$1:$AG$71</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L3" authorId="0">
      <text>
        <r>
          <rPr>
            <sz val="11"/>
            <color rgb="FF000000"/>
            <rFont val="Calibri"/>
            <family val="2"/>
            <charset val="1"/>
          </rPr>
          <t xml:space="preserve">Suppression informations non pertinentes (figurant dans pratiques agricoles et enjeux)</t>
        </r>
      </text>
    </comment>
    <comment ref="L4" authorId="0">
      <text>
        <r>
          <rPr>
            <sz val="11"/>
            <color rgb="FF000000"/>
            <rFont val="Calibri"/>
            <family val="2"/>
            <charset val="1"/>
          </rPr>
          <t xml:space="preserve">Suppression informations non pertinentes (figurant dans pratiques agricoles et enjeux)</t>
        </r>
      </text>
    </comment>
    <comment ref="L13" authorId="0">
      <text>
        <r>
          <rPr>
            <sz val="11"/>
            <color rgb="FF000000"/>
            <rFont val="Calibri"/>
            <family val="2"/>
            <charset val="1"/>
          </rPr>
          <t xml:space="preserve">Suppression informations non pertinentes (figurant dans pratiques agricoles et enjeux)</t>
        </r>
      </text>
    </comment>
    <comment ref="L20" authorId="0">
      <text>
        <r>
          <rPr>
            <sz val="11"/>
            <color rgb="FF000000"/>
            <rFont val="Calibri"/>
            <family val="2"/>
            <charset val="1"/>
          </rPr>
          <t xml:space="preserve">Suppression informations non pertinentes (figurant dans pratiques agricoles et enjeux)</t>
        </r>
      </text>
    </comment>
    <comment ref="L23" authorId="0">
      <text>
        <r>
          <rPr>
            <sz val="11"/>
            <color rgb="FF000000"/>
            <rFont val="Calibri"/>
            <family val="2"/>
            <charset val="1"/>
          </rPr>
          <t xml:space="preserve">Suppression informations non pertinentes (figurant dans pratiques agricoles et enjeux)</t>
        </r>
      </text>
    </comment>
    <comment ref="L28" authorId="0">
      <text>
        <r>
          <rPr>
            <sz val="11"/>
            <color rgb="FF000000"/>
            <rFont val="Calibri"/>
            <family val="2"/>
            <charset val="1"/>
          </rPr>
          <t xml:space="preserve">Suppression informations non pertinentes (figurant dans pratiques agricoles et enjeux)</t>
        </r>
      </text>
    </comment>
    <comment ref="L37" authorId="0">
      <text>
        <r>
          <rPr>
            <sz val="11"/>
            <color rgb="FF000000"/>
            <rFont val="Calibri"/>
            <family val="2"/>
            <charset val="1"/>
          </rPr>
          <t xml:space="preserve">Suppression informations non pertinentes (figurant dans pratiques agricoles et enjeux)</t>
        </r>
      </text>
    </comment>
    <comment ref="L40" authorId="0">
      <text>
        <r>
          <rPr>
            <sz val="11"/>
            <color rgb="FF000000"/>
            <rFont val="Calibri"/>
            <family val="2"/>
            <charset val="1"/>
          </rPr>
          <t xml:space="preserve">Suppression informations non pertinentes (figurant dans pratiques agricoles et enjeux)</t>
        </r>
      </text>
    </comment>
  </commentList>
</comments>
</file>

<file path=xl/comments2.xml><?xml version="1.0" encoding="utf-8"?>
<comments xmlns="http://schemas.openxmlformats.org/spreadsheetml/2006/main" xmlns:xdr="http://schemas.openxmlformats.org/drawingml/2006/spreadsheetDrawing">
  <authors>
    <author> </author>
  </authors>
  <commentList>
    <comment ref="A78" authorId="0">
      <text>
        <r>
          <rPr>
            <sz val="11"/>
            <color rgb="FF000000"/>
            <rFont val="Calibri"/>
            <family val="2"/>
            <charset val="1"/>
          </rPr>
          <t xml:space="preserve">Ajouter ici les nouvelles MAEC</t>
        </r>
      </text>
    </comment>
  </commentList>
</comments>
</file>

<file path=xl/comments3.xml><?xml version="1.0" encoding="utf-8"?>
<comments xmlns="http://schemas.openxmlformats.org/spreadsheetml/2006/main" xmlns:xdr="http://schemas.openxmlformats.org/drawingml/2006/spreadsheetDrawing">
  <authors>
    <author> </author>
  </authors>
  <commentList>
    <comment ref="A271" authorId="0">
      <text>
        <r>
          <rPr>
            <sz val="11"/>
            <color rgb="FF000000"/>
            <rFont val="Calibri"/>
            <family val="2"/>
            <charset val="1"/>
          </rPr>
          <t xml:space="preserve">Saisir ici les nouvelles MAEC</t>
        </r>
      </text>
    </comment>
  </commentList>
</comments>
</file>

<file path=xl/comments4.xml><?xml version="1.0" encoding="utf-8"?>
<comments xmlns="http://schemas.openxmlformats.org/spreadsheetml/2006/main" xmlns:xdr="http://schemas.openxmlformats.org/drawingml/2006/spreadsheetDrawing">
  <authors>
    <author> </author>
  </authors>
  <commentList>
    <comment ref="A100" authorId="0">
      <text>
        <r>
          <rPr>
            <sz val="11"/>
            <color rgb="FF000000"/>
            <rFont val="Calibri"/>
            <family val="2"/>
            <charset val="1"/>
          </rPr>
          <t xml:space="preserve">Saisir ici les nouvelles MAEC</t>
        </r>
      </text>
    </comment>
  </commentList>
</comments>
</file>

<file path=xl/comments5.xml><?xml version="1.0" encoding="utf-8"?>
<comments xmlns="http://schemas.openxmlformats.org/spreadsheetml/2006/main" xmlns:xdr="http://schemas.openxmlformats.org/drawingml/2006/spreadsheetDrawing">
  <authors>
    <author> </author>
  </authors>
  <commentList>
    <comment ref="A48" authorId="0">
      <text>
        <r>
          <rPr>
            <sz val="11"/>
            <color rgb="FF000000"/>
            <rFont val="Calibri"/>
            <family val="2"/>
            <charset val="1"/>
          </rPr>
          <t xml:space="preserve">Saisir ici les nouvelles MAEC</t>
        </r>
      </text>
    </comment>
  </commentList>
</comments>
</file>

<file path=xl/comments7.xml><?xml version="1.0" encoding="utf-8"?>
<comments xmlns="http://schemas.openxmlformats.org/spreadsheetml/2006/main" xmlns:xdr="http://schemas.openxmlformats.org/drawingml/2006/spreadsheetDrawing">
  <authors>
    <author> </author>
  </authors>
  <commentList>
    <comment ref="A35" authorId="0">
      <text>
        <r>
          <rPr>
            <sz val="11"/>
            <color rgb="FF000000"/>
            <rFont val="Calibri"/>
            <family val="2"/>
            <charset val="1"/>
          </rPr>
          <t xml:space="preserve">Saisir ici les nouvelles MAEC</t>
        </r>
      </text>
    </comment>
  </commentList>
</comments>
</file>

<file path=xl/comments11.xml><?xml version="1.0" encoding="utf-8"?>
<comments xmlns="http://schemas.openxmlformats.org/spreadsheetml/2006/main" xmlns:xdr="http://schemas.openxmlformats.org/drawingml/2006/spreadsheetDrawing">
  <authors>
    <author> </author>
  </authors>
  <commentList>
    <comment ref="E1" authorId="0">
      <text>
        <r>
          <rPr>
            <sz val="11"/>
            <color rgb="FF000000"/>
            <rFont val="Arial"/>
            <family val="2"/>
            <charset val="1"/>
          </rPr>
          <t xml:space="preserve">Pour un PAEC existant : supprimer ou ajouter une ligne MAEC si besoin
Pour un nouveau PAEC : ajouter une ligne par MAEC (en bas du tableau)</t>
        </r>
      </text>
    </comment>
    <comment ref="F1" authorId="0">
      <text>
        <r>
          <rPr>
            <sz val="11"/>
            <color rgb="FF000000"/>
            <rFont val="Arial"/>
            <family val="2"/>
            <charset val="1"/>
          </rPr>
          <t xml:space="preserve">Remplissage auto une fois que la colonne E a été renseignée</t>
        </r>
      </text>
    </comment>
    <comment ref="G1" authorId="0">
      <text>
        <r>
          <rPr>
            <sz val="11"/>
            <color rgb="FF000000"/>
            <rFont val="Calibri"/>
            <family val="2"/>
            <charset val="1"/>
          </rPr>
          <t xml:space="preserve">Obligatoire pour MAEC systèmes</t>
        </r>
      </text>
    </comment>
    <comment ref="H1" authorId="0">
      <text>
        <r>
          <rPr>
            <sz val="11"/>
            <color rgb="FF000000"/>
            <rFont val="Calibri"/>
            <family val="2"/>
            <charset val="1"/>
          </rPr>
          <t xml:space="preserve">Obligatoire pour MAEC localisées</t>
        </r>
      </text>
    </comment>
  </commentList>
</comments>
</file>

<file path=xl/sharedStrings.xml><?xml version="1.0" encoding="utf-8"?>
<sst xmlns="http://schemas.openxmlformats.org/spreadsheetml/2006/main" count="3569" uniqueCount="1554">
  <si>
    <t xml:space="preserve">Dernière campagne d’ouverture du PAEC</t>
  </si>
  <si>
    <t xml:space="preserve">Code territoire
(code PAEC)</t>
  </si>
  <si>
    <r>
      <rPr>
        <b val="true"/>
        <sz val="10"/>
        <color rgb="FF000000"/>
        <rFont val="Arial"/>
        <family val="2"/>
        <charset val="1"/>
      </rPr>
      <t xml:space="preserve">Opérateur
</t>
    </r>
    <r>
      <rPr>
        <i val="true"/>
        <sz val="10"/>
        <color rgb="FF000000"/>
        <rFont val="Arial"/>
        <family val="2"/>
        <charset val="1"/>
      </rPr>
      <t xml:space="preserve">(nom abrégé)</t>
    </r>
  </si>
  <si>
    <r>
      <rPr>
        <b val="true"/>
        <sz val="10"/>
        <color rgb="FF000000"/>
        <rFont val="Arial"/>
        <family val="2"/>
        <charset val="1"/>
      </rPr>
      <t xml:space="preserve">Nom du territoire du PAEC
</t>
    </r>
    <r>
      <rPr>
        <i val="true"/>
        <sz val="10"/>
        <color rgb="FF000000"/>
        <rFont val="Arial"/>
        <family val="2"/>
        <charset val="1"/>
      </rPr>
      <t xml:space="preserve">(correspondant au code territoire)</t>
    </r>
  </si>
  <si>
    <r>
      <rPr>
        <b val="true"/>
        <sz val="10"/>
        <color rgb="FF000000"/>
        <rFont val="Arial"/>
        <family val="2"/>
        <charset val="1"/>
      </rPr>
      <t xml:space="preserve">Des modifications sont apportées dans cette feuille par rapport au pré-remplissage
</t>
    </r>
    <r>
      <rPr>
        <i val="true"/>
        <sz val="10"/>
        <color rgb="FF000000"/>
        <rFont val="Arial"/>
        <family val="2"/>
        <charset val="1"/>
      </rPr>
      <t xml:space="preserve">
Pour un nouveau PAEC : laisser vide</t>
    </r>
  </si>
  <si>
    <r>
      <rPr>
        <b val="true"/>
        <sz val="10"/>
        <rFont val="Arial"/>
        <family val="2"/>
        <charset val="1"/>
      </rPr>
      <t xml:space="preserve">Zone régionale à enjeu dans laquelle se situe le territoire du PAEC
</t>
    </r>
    <r>
      <rPr>
        <i val="true"/>
        <sz val="10"/>
        <color rgb="FF000000"/>
        <rFont val="Arial"/>
        <family val="2"/>
        <charset val="1"/>
      </rPr>
      <t xml:space="preserve">
Pour un nouveau PAEC uniquement</t>
    </r>
  </si>
  <si>
    <r>
      <rPr>
        <b val="true"/>
        <sz val="10"/>
        <color rgb="FF000000"/>
        <rFont val="Arial"/>
        <family val="2"/>
        <charset val="1"/>
      </rPr>
      <t xml:space="preserve">Nom organisme
(opérateur ou animateur)
</t>
    </r>
    <r>
      <rPr>
        <i val="true"/>
        <sz val="10"/>
        <color rgb="FF000000"/>
        <rFont val="Arial"/>
        <family val="2"/>
        <charset val="1"/>
      </rPr>
      <t xml:space="preserve">(obligatoire)</t>
    </r>
  </si>
  <si>
    <r>
      <rPr>
        <b val="true"/>
        <sz val="10"/>
        <color rgb="FF000000"/>
        <rFont val="Arial"/>
        <family val="2"/>
        <charset val="1"/>
      </rPr>
      <t xml:space="preserve">Adresse organisme (opérateur ou animateur)
</t>
    </r>
    <r>
      <rPr>
        <i val="true"/>
        <sz val="10"/>
        <color rgb="FF000000"/>
        <rFont val="Arial"/>
        <family val="2"/>
        <charset val="1"/>
      </rPr>
      <t xml:space="preserve">
(obligatoire)
(Respecter le contenu minimal ; Cf. notice explicative)</t>
    </r>
  </si>
  <si>
    <r>
      <rPr>
        <b val="true"/>
        <sz val="10"/>
        <color rgb="FF000000"/>
        <rFont val="Arial"/>
        <family val="2"/>
        <charset val="1"/>
      </rPr>
      <t xml:space="preserve">Téléphone contact (opérateur ou animateur)
</t>
    </r>
    <r>
      <rPr>
        <i val="true"/>
        <sz val="10"/>
        <color rgb="FF000000"/>
        <rFont val="Arial"/>
        <family val="2"/>
        <charset val="1"/>
      </rPr>
      <t xml:space="preserve">(obligatoire)</t>
    </r>
  </si>
  <si>
    <r>
      <rPr>
        <b val="true"/>
        <sz val="10"/>
        <color rgb="FF000000"/>
        <rFont val="Arial"/>
        <family val="2"/>
        <charset val="1"/>
      </rPr>
      <t xml:space="preserve">Mél. contact
(opérateur ou animateur)
</t>
    </r>
    <r>
      <rPr>
        <i val="true"/>
        <sz val="10"/>
        <color rgb="FF000000"/>
        <rFont val="Arial"/>
        <family val="2"/>
        <charset val="1"/>
      </rPr>
      <t xml:space="preserve">(obligatoire)</t>
    </r>
  </si>
  <si>
    <r>
      <rPr>
        <b val="true"/>
        <sz val="10"/>
        <color rgb="FF000000"/>
        <rFont val="Arial"/>
        <family val="2"/>
        <charset val="1"/>
      </rPr>
      <t xml:space="preserve">Type de notice du territoire
</t>
    </r>
    <r>
      <rPr>
        <i val="true"/>
        <sz val="10"/>
        <color rgb="FF000000"/>
        <rFont val="Arial"/>
        <family val="2"/>
        <charset val="1"/>
      </rPr>
      <t xml:space="preserve">(obligatoire)</t>
    </r>
  </si>
  <si>
    <r>
      <rPr>
        <b val="true"/>
        <sz val="10"/>
        <color rgb="FF000000"/>
        <rFont val="Arial"/>
        <family val="2"/>
        <charset val="1"/>
      </rPr>
      <t xml:space="preserve">Description territoire (§ 1)
</t>
    </r>
    <r>
      <rPr>
        <i val="true"/>
        <sz val="10"/>
        <color rgb="FF000000"/>
        <rFont val="Arial"/>
        <family val="2"/>
        <charset val="1"/>
      </rPr>
      <t xml:space="preserve">(obligatoire)
Cf. notice explicative</t>
    </r>
  </si>
  <si>
    <r>
      <rPr>
        <b val="true"/>
        <sz val="10"/>
        <color rgb="FF000000"/>
        <rFont val="Arial"/>
        <family val="2"/>
        <charset val="1"/>
      </rPr>
      <t xml:space="preserve">Pratiques agricoles (§ 2)
</t>
    </r>
    <r>
      <rPr>
        <i val="true"/>
        <sz val="10"/>
        <color rgb="FF000000"/>
        <rFont val="Arial"/>
        <family val="2"/>
        <charset val="1"/>
      </rPr>
      <t xml:space="preserve">
(obligatoire)
Cf. notice explicative</t>
    </r>
  </si>
  <si>
    <r>
      <rPr>
        <b val="true"/>
        <sz val="10"/>
        <color rgb="FF000000"/>
        <rFont val="Arial"/>
        <family val="2"/>
        <charset val="1"/>
      </rPr>
      <t xml:space="preserve">Enjeux environnementaux propres au PAEC (§ 2)
</t>
    </r>
    <r>
      <rPr>
        <i val="true"/>
        <sz val="10"/>
        <color rgb="FF000000"/>
        <rFont val="Arial"/>
        <family val="2"/>
        <charset val="1"/>
      </rPr>
      <t xml:space="preserve">(obligatoire)
Cf. notice explicative</t>
    </r>
  </si>
  <si>
    <r>
      <rPr>
        <b val="true"/>
        <sz val="10"/>
        <color rgb="FF000000"/>
        <rFont val="Arial"/>
        <family val="2"/>
        <charset val="1"/>
      </rPr>
      <t xml:space="preserve">Observations de l’opérateur
</t>
    </r>
    <r>
      <rPr>
        <i val="true"/>
        <sz val="10"/>
        <color rgb="FF000000"/>
        <rFont val="Arial"/>
        <family val="2"/>
        <charset val="1"/>
      </rPr>
      <t xml:space="preserve">(facultatif)</t>
    </r>
  </si>
  <si>
    <t xml:space="preserve">2024 (campagne 2)</t>
  </si>
  <si>
    <t xml:space="preserve">GE_081H</t>
  </si>
  <si>
    <t xml:space="preserve">CA 08</t>
  </si>
  <si>
    <t xml:space="preserve">Ardennes – Herbe, élevage, infrastructures agro-écologiques (Agence de l'eau Rhin-Meuse)</t>
  </si>
  <si>
    <t xml:space="preserve">Chambre d'agriculture des Ardennes</t>
  </si>
  <si>
    <t xml:space="preserve">1 rue Jacquemart Templeux – CS 70733 – 08000 CHARLEVILLE-MEZIERES</t>
  </si>
  <si>
    <t xml:space="preserve">03 24 33 71 16</t>
  </si>
  <si>
    <t xml:space="preserve">alexandre.vermeulen@ardennes.chambagri.fr </t>
  </si>
  <si>
    <t xml:space="preserve">Standard</t>
  </si>
  <si>
    <t xml:space="preserve">La régression des surfaces de prairies, en particulier dans les vallées alluviales, est une préoccupation majeure pour l’Agence de l'eau Rhin-Meuse. La perte des nombreux services écosystémiques rendus par ces milieux et leur remplacement par des cultures conduites de manière conventionnelle fragilisent en effet le fonctionnement de leurs hydrosystèmes, aussi bien d’un point de vue hydrologique (intensification de la puissance et de la fréquence de crues, limitation du soutien d’étiage) que d’un point de vue qualitatif (eutrophisation des eaux, contamination par les produits phytosanitaires...).  Aussi, pour soutenir le maintien des prairies, la stratégie de l’Agence de l'eau Rhin-Meuse repose sur le renforcement de son intervention dans le cadre d’un « plan herbe », programme global déployé à l’échelle des territoires comprenant différents dispositifs complémentaires : aides aux matériels dédiés à l’herbe, soutien aux filières, paiements pour services environnementaux (PSE), animation, MAEC herbagères en faveur notamment des systèmes de polyculture-élevage.
En particulier, dans le cadre des plans herbe territorialisés, les MAEC « Autonomie fourragère – Élevages d’herbivores » de niveaux 2 et 3 pourront être mises en œuvre en 2024 avec un financement de l’Agence de l'eau Rhin-Meuse dans les bassins versants des vallées alluviales suivantes : la Chiers, la Bar, la Sormonne, l’Orne, la Meuse, le Mouzon, le Vair, le Madon, la Seille, la Moselle (en amont de Flavigny), la Meurthe, la Mortagne, la Vezouze, le Rupt de Mad, l’Esch, la Sarre, la Nied, la Nied allemande, la Nied française.</t>
  </si>
  <si>
    <t xml:space="preserve">Retournement des prairies
Dépendance aux intrants et aux aliments achetés</t>
  </si>
  <si>
    <t xml:space="preserve">- Maintien de l’élevage d’herbivores et préservation des prairies, et de leur richesse floristique, en tant que milieux favorables à la biodiversité faunistique et à la qualité de l'eau (fonction de zone tampon), par une gestion économe en intrants 
- Soutien à l’élevage extensif à l’herbe 
- Atténuation du changement climatique par le stockage de carbone dans les sols sous prairies 
- Autonomie alimentaire des élevages d’herbivores par une meilleure valorisation de l’herbe (notamment par le pâturage) et le développement de nouvelles cultures. Les rotations culturales plus longues permettent une réduction de l’utilisation de produits phytosanitaires (moindre pression des maladies et des ravageurs, meilleur contrôle des adventices) 
- Baisse de la part du maïs dans l'alimentation permettant une diminution de la complémentation azotée, en particulier avec du soja.</t>
  </si>
  <si>
    <t xml:space="preserve">GE_08XH</t>
  </si>
  <si>
    <t xml:space="preserve">Ardennes – Herbe, élevage, infrastructures agro-écologiques</t>
  </si>
  <si>
    <t xml:space="preserve">03 24 33 71 16 </t>
  </si>
  <si>
    <t xml:space="preserve">Le PAEC porte sur la totalité du département des Ardennes (56 % des exploitations comporte au moins un élevage ; 115 000 ha de prairies permanentes, soit 38 % de la SAU).</t>
  </si>
  <si>
    <t xml:space="preserve">GE_08XZ</t>
  </si>
  <si>
    <t xml:space="preserve">Ardennes – Zone intermédiaire</t>
  </si>
  <si>
    <t xml:space="preserve">La zone intermédiaire du Grand Est se caractérise par des contraintes spécifiques (potentiel agronomique des terres notamment) pour les exploitations agricoles de grandes cultures et de polyculture-élevage et par de forts enjeux de diversification des assolements, dans un objectif de préservation de la qualité de la ressource en eau.</t>
  </si>
  <si>
    <t xml:space="preserve">Recul des systèmes d’élevage et de polyculture-élevage (moindre rémunération, pénibilité du travail…) et retournement des prairies au profit des grandes cultures
Augmentation de la taille des exploitations agricoles, simplification des assolements, recours accru aux intrants</t>
  </si>
  <si>
    <t xml:space="preserve">Préservation de la qualité de la ressource en eau en incitant les exploitants à mettre en œuvre différentes pratiques agricoles ayant des effets bénéfiques sur la qualité de l’eau et répondant à certaines des problématiques spécifiques aux zones de grandes cultures à faible potentiel (diversification et rotation des cultures, introduction de cultures à bas niveau d’impact dans les assolements, entretien des infrastructures agro-écologiques).</t>
  </si>
  <si>
    <t xml:space="preserve">2024 (campagne 1)</t>
  </si>
  <si>
    <t xml:space="preserve">GE_TAIE</t>
  </si>
  <si>
    <t xml:space="preserve">Captage de Tailly (Agence de l’eau Rhin-Meuse)</t>
  </si>
  <si>
    <t xml:space="preserve">Le captage de Tailly est un captage prioritaire du SDAGE du bassin Rhin-Meuse. L'aire d'alimentation du captage, au sens hydrologique étendue aux limites extérieures des îlots culturaux concernés, représente 345 ha dont 325 ha de surface agricole (248 ha en herbe et 77 ha en terres labourables). Le relief du secteur est particulièrement vallonné et la plupart des terres labourables sont situées sur des sols argilo-calcaires superficiels, sujets à une infiltration rapide des eaux, notamment à l’amont immédiat du forage.</t>
  </si>
  <si>
    <t xml:space="preserve">La contractualisation de MAEC de remise en herbe en 2018 et 2019 a permis d'augmenter de plus de 30 ha la surface en prairies, déjà importante dans le périmètre. Cela a permis de diminuer fortement les teneurs en nitrates et de réduire drastiquement la problématique liée aux produits phytosanitaires. Sur les parcelles restant en terres arables, les cultures dominantes sont les céréales à paille (blé, orges, triticale), le maïs et le colza selon les années. Les rotations sont courtes (2 ans) à moyennes (4-5 ans) selon les parcelles et les exploitants.</t>
  </si>
  <si>
    <t xml:space="preserve">- Pérenniser ou augmenter les surfaces en prairies dans l’aire d’alimentation du captage, en particulier par le renouvellement des précédents engagements MAEC de création de prairies et la conversion des surfaces en prairies permanentes
- Reconquérir la qualité des eaux brutes pour une distribution d’eau potable sans traitement</t>
  </si>
  <si>
    <t xml:space="preserve">GE_AOUE</t>
  </si>
  <si>
    <t xml:space="preserve">Captages d’Aouste (Agence de l’eau Seine-Normandie)</t>
  </si>
  <si>
    <t xml:space="preserve">Les captages d’Aouste et d’Aouste Nord sont classés Grenelle dans le bassin Seine-Normandie. L'aire d'alimentation commune de ces deux captages, au sens hydrologique, étendue aux limites extérieures des îlots culturaux concernés, représente un total 1 100 ha dont 916 ha de surface agricole.</t>
  </si>
  <si>
    <t xml:space="preserve">Le retournement des prairies permanentes s'est accentué ces dernière années, au profit des cultures de vente. Le blé, le maïs, le colza et l'escourgeon sont les principales cultures présentes sur le territoire. La fertilisation azotée est relativement importante au regard des rendement observés dans le secteur.</t>
  </si>
  <si>
    <t xml:space="preserve">L'implantation de nouvelles parcelles en herbe permettrait de diminuer la pression de l'azote dans le territoire.</t>
  </si>
  <si>
    <t xml:space="preserve">GE_RUME</t>
  </si>
  <si>
    <t xml:space="preserve">Captage de Rumigny (Agence de l’eau Seine-Normandie)</t>
  </si>
  <si>
    <t xml:space="preserve">Le captage de Rumigny est un captage prioritaire du SDAGE du bassin Seine-Normandie. L'aire d'alimentation de ce captage au sens hydrologique, étendue aux limites extérieures des îlots culturaux concernés, représente un total de 926 ha dont 61 % de la surface est occupée par des terres labourables, 29% par des prairies permanentes et 10% par de la forêt.</t>
  </si>
  <si>
    <t xml:space="preserve">Le retournement des prairies permanentes s'est accentué ces dernière années, au profit des cultures de vente. Le blé, le maïs, le colza et l'escourgeon sont les principales cultures présentes sur le territoire. La fertilisation azotée est relativement importante au regard des rendements observés dans le secteur.</t>
  </si>
  <si>
    <t xml:space="preserve">GE_101E</t>
  </si>
  <si>
    <t xml:space="preserve">CA 10</t>
  </si>
  <si>
    <t xml:space="preserve">Aube – Zones humides (Agence de l’eau Seine-Normandie)</t>
  </si>
  <si>
    <t xml:space="preserve">Chambre d'agriculture de l'Aube</t>
  </si>
  <si>
    <t xml:space="preserve">Espace Régley – 1 bd Charles Baltet – 10000 TROYES</t>
  </si>
  <si>
    <t xml:space="preserve">06 14 43 79 50</t>
  </si>
  <si>
    <t xml:space="preserve">jerome.chaumontet@aube.chambagri.fr</t>
  </si>
  <si>
    <t xml:space="preserve">Situé dans la partie nord du département de l’Aube et à cheval entre la Champagne humide et la Champagne crayeuse, le territoire du PAEC se situe dans le bassin versant de la Voire puis le long de l’Aube en formant un corridor écologique. Les parcelles de la vallée de l’Aube sont répertoriées humides.  
La superficie du territoire s’élève à 5 625 ha. La surface agricole est de 3 300 ha dont environ 22 % sont en prairie permanente (données PAC 2022). 
Les différents secteurs du territoire figurent parmi les derniers bastions de l’élevage et de conservation des prairies naturelles dans le département de l’Aube. La présence de plusieurs sites Natura 2000 à proximité témoigne de leur richesse environnementale où, avec l’évolution des pratiques et des filières, les parcelles gérées extensivement ont de plus en plus été repoussées dans les zones inondables.
</t>
  </si>
  <si>
    <t xml:space="preserve">Territoire comprenant majoritairement des exploitations de grandes cultures et dans une moindre mesure des exploitations de polyculture-élevage et d'élevage (bovins viande et ovins notamment). On compte aujourd'hui 2 exploitations en grandes cultures pour 1 exploitation en polyculture-élevage ou d'élevage.
Le contexte actuel incite les agriculteurs à revoir leur activité avec le retrait de l'élevage jugé souvent trop contraignant et trop peu rémunérateur et une tendance à la remise en culture des surfaces en herbe à défaut d'une valorisation financière suffisante.
Les cultures dominantes sont le blé (700 à 800 ha), les orges (600 à 700 ha) et le maïs (200 à 250 ha). Les prairies permanentes (750 ha) représentent environ 22 % de la SAU (3 300 ha). Les pratiques constatées et défavorables par rapport aux enjeux du PAEC sont :
- le surpâturage
- la fauche précoce et le broyage des prairies
- le maintien sur place des produits broyés ou fauchés
- la mise en culture des prairies et la plantation de peupliers
- la mise sous concession pour exploitation des granulats
- l’abandon des parcelles avec fermeture par les ligneux à moyen terme</t>
  </si>
  <si>
    <t xml:space="preserve">Maintien de l’élevage d’herbivores et préservation des prairies et milieux humides, et de leur richesse floristique, en tant que milieux favorables à la biodiversité faunistique et à la qualité de l'eau (fonction de zone tampon)
Préservation de la fonctionnalité écologique des prairies permanentes humides
Enjeux particuliers :
- préservation de la trame verte prairiale
- préservation de la qualité de l’eau et des espèces qui en dépendent : Lamproie de Planer, Loche de rivière, Chabot, Bouvière, Cordulie à corps fin, Bihoreau gris, Martin-pêcheur
- préservation des espèces d’intérêt communautaire : Aigrette garzette, Bondrée apivore, Busard des roseaux, Cigogne noire, Grande Aigrette, Grue cendrée, Milan noir, Milan royal, Pie-grièche écorcheur, Pie-grièche grise, Pie-grièche à tête rousse, Courlis cendré, Râle des genêts, Hiboux des marais, Cigogne blanche, Cuivré des marais, Grisette, Actéon, Hespérie du Dactyle, Flambé gazé, Écaille chinée, Grand nacré, Mélité du Plantain, Mélité du Mélampyre 
- préservation des prairies et milieux humides en tant que zones de nourrissage de la Grue cendrée, notamment pour limiter les dégâts aux cultures occasionnés ponctuellement par ces oiseaux protégés</t>
  </si>
  <si>
    <t xml:space="preserve">GE_10X2</t>
  </si>
  <si>
    <t xml:space="preserve">Aube – Biodiversité 2</t>
  </si>
  <si>
    <t xml:space="preserve">Le territoire, à cheval entre l’Aube et la Haute-Marne, couvre environ 16 000 ha de surface agricole. Situé en Champagne humide, entre le parc naturel régional de la Forêt d’Orient et le lac du Der (bassins versants de la Voire, de la Laines et l’Héronne), il répond à un enjeu de protection du Râle des Genêts et des Pie-grièches dans les périmètres de mise en œuvre des plans nationaux d'actions correspondants. La préservation des milieux humides constitue un enjeu important.</t>
  </si>
  <si>
    <t xml:space="preserve">Territoire comprenant majoritairement des exploitations de grandes cultures et dans une moindre mesure des exploitations de polyculture-élevage et d'élevage (bovins viande et ovins notamment). On compte aujourd'hui 2 exploitations en grandes cultures pour 1 exploitation en polyculture-élevage ou d'élevage.
Le contexte actuel incite les agriculteurs à revoir leur activité avec le retrait de l'élevage jugé souvent trop contraignant et trop peu rémunérateur, avec une tendance à la remise en culture les surfaces en herbe à défaut d'une valorisation financière suffisante.
La culture du maïs est dominante, suivie de près par le blé et l'orge. Viennent bien après le tournesol et le colza. Les surfaces de prairies permanentes représentent environ 30% de la surface agricole utile.</t>
  </si>
  <si>
    <t xml:space="preserve">De façon générale, maintien de l’élevage d’herbivores et préservation des prairies et milieux humides, et de leur richesse floristique, en tant que milieux favorables à la biodiversité faunistique et à la qualité de l'eau (fonction de zone tampon).
Enjeux particuliers :
- des espèces d’intérêt communautaire : Aigrette garzette, Bondrée apivore, Busard des roseaux, Cigogne noire, Grande Aigrette, Grue cendrée, Milan noir, Milan royal, Pie-grièche écorcheur, Pie-grièche grise, Pie-grièche à tête rousse, Courlis cendré, Râle des genêts, Hiboux des marais, Cigogne blanche, Cuivré des marais, Grisette, Actéon, Hespérie du Dactyle, Flambé gazé, Écaille chinée, Grand  nacré, Mélité du Plantain, Mélité du Mélampyre 
- des prairies et milieux humides en tant que zones de nourrissage de la Grue cendrée, notamment pour limiter les dégâts aux cultures occasionnés ponctuellement par ces oiseaux protégés 
- de la trame verte 
- de la qualité de l’eau et des espèces qui en dépendent : Lamproie de Planer, Loche de rivière, Chabot, Bouvière, Cordulie à corps fin, Bihoreau gris, Martin-pêcheur.</t>
  </si>
  <si>
    <t xml:space="preserve">2023 (campagne 1)</t>
  </si>
  <si>
    <t xml:space="preserve">GE_10XE</t>
  </si>
  <si>
    <t xml:space="preserve">Aube – Eau (Agence de l'eau Seine-Normandie)</t>
  </si>
  <si>
    <t xml:space="preserve">2 bis rue Jeanne d'Arc – CS 44080 – 10014 TROYES Cedex</t>
  </si>
  <si>
    <t xml:space="preserve">03 25 43 72 72</t>
  </si>
  <si>
    <t xml:space="preserve">contact@aube.chambagri.fr</t>
  </si>
  <si>
    <t xml:space="preserve">Le territoire couvre 3 aires d’alimentation de captages (AAC) prioritaires du bassin Seine-Normandie :
- « Les Marais » (AAC de Bouy-Luxembourg, ressource en eau potable du COPE de la région de Onjon / Bouy-Luxembourg / Longsols) ; surfaces agricoles de 1 100 ha environ)  ;
- « Les Fontaines » (AAC de Jully-sur-Sarce, ressource en eau potable du COPE du territoire de Troyes ; surfaces agricoles de 3 100 ha environ) ;
- « Eau de la rue » (AAC de Villenauxe-la-Grande, ressource en eau potable du COPE de Villenauxe-la-Grande : surfaces agricoles de près de 700 ha).</t>
  </si>
  <si>
    <t xml:space="preserve">- AAC de Bouy-Luxembourg (Champagne crayeuse) : polyculture dominante (surfaces agricoles : 1 106 ha grandes cultures ; 5 ha de prairies)
- AAC de Jully-sur-Sarce (Barrois) : polyculture dominante, polyculture-élevage et viticulture (surfaces agricoles : 3 086 ha dont environ 100 ha de prairies)
- AAC de Villenauxe-la-Grande (Nogentais) : polyculture, viticulture (surfaces agricoles : environ 580 ha de grandes cultures et 100 ha de viticulture)</t>
  </si>
  <si>
    <t xml:space="preserve">Reconquête de la qualité de l’eau, en accompagnant la transition vers des systèmes d’exploitation plus économes en intrants :
- Bouy-Luxembourg : enjeu nitrate 
- Jully-sur-Sarce : enjeux turbidité, produits phytosanitaires, nitrate 
- Villenauxe-la-Grande : enjeux produits phytosanitaires, nitrate.</t>
  </si>
  <si>
    <t xml:space="preserve">GE_10XH</t>
  </si>
  <si>
    <t xml:space="preserve">Aube – Herbe, élevage, infrastructures agro-écologiques</t>
  </si>
  <si>
    <t xml:space="preserve">Le territoire constitué répond à l’enjeu de préservation des Pies-grièches dans le Sud-Est du département, les sites Natura 2000 et les zones de vallées alluviales où l’élevage est encore présent, par une action de préservation des éléments ligneux dans les milieux agricoles.</t>
  </si>
  <si>
    <t xml:space="preserve">Le territoire compte 9 exploitations de grandes cultures pour 1 exploitation de polyculture-élevage ou d’élevage, principalement bovin viande ou ovin. Le recul du nombre d’exploitations ayant de l’élevage (- 15 %) est 5 fois supérieur à celui des exploitations de grandes cultures (- 3 %) au cours des dix dernières années. Les cultures dominantes sont le blé, l’orge et le colza. Les prairies représentent 12 % de la surface agricole du territoire PAEC. Le contexte actuel n’est pas propice au maintien de l’activité d’élevage et à la préservation des prairies (contraintes, moindre rémunération par rapport aux grandes cultures…).</t>
  </si>
  <si>
    <t xml:space="preserve">Gestion pertinente des infrastructures ligneuses (haies, arbres, ripisylves, bosquets), dans l’objectif de leur renouvellement et de leur pérennité, en vue de préserver la richesse faunistique du territoire.</t>
  </si>
  <si>
    <t xml:space="preserve">GE_10XN</t>
  </si>
  <si>
    <t xml:space="preserve">Aube – Natura 2000</t>
  </si>
  <si>
    <t xml:space="preserve">Le territoire concerne principalement le département de l’Aube et, dans une moindre mesure, les départements de la Marne et de la Haute-Marne. Il recouvre les parties agricoles des sites Natura 2000 suivants :
- « Prairies, marais et bois alluviaux de la Bassée » (zone spéciale de conservation, ZSC) ;
- « Prairies et bois alluviaux de la basse vallée alluviale de l’Aube » (ZSC) ;
- « Prairies de la Voire et de l’Héronne » (ZSC) ;
- « Marigny, Superbe et Vallée de l’Aube » (zone de protection spéciale, ZPS) ;
- « Marais de la Superbe » (ZPS) ;
- « Garenne de la Perthe » (ZSC) ;
- « Barrois et forêt de Clairvaux (ZPS).</t>
  </si>
  <si>
    <t xml:space="preserve">La polyculture est dominante (majoritairement orge, blé, colza). Malgré la présence historique de l'élevage dans les zones alluviales, on compte aujourd'hui 9 exploitations de grandes cultures pour une exploitation de polyculture-élevage ou d’élevage bovin ou ovin. L'élevage et les prairies (18 % des surfaces agricoles du territoire) se retrouvent, pour une large part, confinés dans les zones les moins favorables à la culture et en concurrence directe avec d’autres activités (peuplier, photovoltaïsme).
Le contexte actuel n’est pas propice au maintien de l’activité d’élevage et à la préservation des prairies (contraintes, moindre rémunération par rapport aux grandes cultures…).
Les milieux prairiaux constituent aujourd'hui des réservoirs de biodiversité pour des espèces à fort degré de patrimonialité.
</t>
  </si>
  <si>
    <t xml:space="preserve">- Intégrer les enjeux environnementaux tirés des documents d’objectifs dans les pratiques agricoles.
- Préserver les espèces d’intérêt communautaire et national, ainsi que leurs habitats (prairies et milieux humides), par le maintien de l’élevage d’herbivores et la promotion d’une gestion adaptée, économe en intrants et favorable à la biodiversité et à la qualité de l'eau.
- Préserver la ressource en eau en faveur de : Lamproie de Planer, Loche de rivière, Chabot, Bouvière, Cordulie à corps fin, Martin-pêcheur.
Le territoire est concerné par deux plans nationaux d’action en faveur d’espèces menacées :
- Râle des genêts : principalement dans les vallées de la Seine, de l’Aube, de la Voire  dans une moindre mesure dans la vallée de la Laines 
- Pies-grièches à tête rousse, grise et écorcheur.</t>
  </si>
  <si>
    <t xml:space="preserve">GE_10XZ</t>
  </si>
  <si>
    <t xml:space="preserve">Aube – Zone intermédiaire</t>
  </si>
  <si>
    <t xml:space="preserve">GE_51XE</t>
  </si>
  <si>
    <t xml:space="preserve">CA 51</t>
  </si>
  <si>
    <t xml:space="preserve">Marne – Captages Seine-Normandie</t>
  </si>
  <si>
    <t xml:space="preserve">Chambre d'agriculture de la Marne</t>
  </si>
  <si>
    <t xml:space="preserve">Complexe agricole du Mont Bernard
Route de Suippes
CS 90525
51009 CHALONS-EN-CHAMPAGNE CEDEX</t>
  </si>
  <si>
    <t xml:space="preserve">03 26 77 36 50</t>
  </si>
  <si>
    <t xml:space="preserve">anais.delbarre@marne.chambagri.fr
estelle.murgia@marne.chambagri.fr
guillaume.turck@marne.chambagri.fr</t>
  </si>
  <si>
    <t xml:space="preserve">Le territoire du PAEC couvre 6 aires d'alimentation de captages (AAC) d’eau potable prioritaires du bassin Seine-Normandie situées dans le département de la Marne :
- 3 AAC classées prioritaires (Grenelle ou conférence environnementale) : Montmirail, Thoult-Trosnay, Corbeil-Bréban ;
- 3 AAC classées sensibles par l’agence de l’eau : Val-des-Marais, Vert-Toulon, Fèrebrianges.</t>
  </si>
  <si>
    <t xml:space="preserve">Les surfaces agricoles sont prépondérantes dans le territoire du PAEC (5 712 sur 7 315 ha, soit 78 %). Des exploitations de polyculture-élevage sont présentes aux côtés des systèmes céréaliers, majoritaires. Les système de cultures sont variables selon la géographie et le type de sol. En Champagne crayeuse, les cultures sont diversifiées, comprennent des cultures industrielles et la rotation est longue. En Brie champenoise, les terres de limons sort lourdes et la mise en place de cultures de printemps y est moins favorable. Dans tous les cas, l'intégration de surfaces herbacées au sein des exploitations représente une évolution importante qui nécessite un accompagnement financier et une réflexion sur leur valorisation afin de les pérenniser (biodiversité fonctionelle, valorisation de l’herbe, rûches…).
</t>
  </si>
  <si>
    <t xml:space="preserve">Les aires d'alimentation des captage comprises dans le territoire du PAEC représentent des zones à fort enjeu environnemental. La qualité de l'eau brute souterraine est plus ou moins dégradée pour les paramètres produits phytosanitaires et/ou nitrates. Le traitement de l'eau brute, lorsqu'il est nécessaire, constitue une solution curative. Dans une stratégie de restauration ou de protection de la qualité de l'eau, les mesures préventives pour accompagner l'évolution des pratiques agricoles restent indispensables. Le PAEC s'inscrit dans une démarche globale de protection de la resource en eau et vise à soutenir la mise en place de surfaces herbacés au sein des exploitations agricoles.</t>
  </si>
  <si>
    <t xml:space="preserve">GE_51XH</t>
  </si>
  <si>
    <t xml:space="preserve">Marne – Herbe, élevage, infrastructures agro-écologiques</t>
  </si>
  <si>
    <t xml:space="preserve">03 26 64 08 13</t>
  </si>
  <si>
    <t xml:space="preserve">evelyne.grimal@marne.chambagri.fr</t>
  </si>
  <si>
    <t xml:space="preserve">SAU de la Marne : 554 000 ha dont 23 000 ha de prairies permanentes
244 élevages allaitants et 70 élevages laitiers (ayant plus de 10 bovins)
122 cheptels ovins et caprins (hors petits détenteurs)</t>
  </si>
  <si>
    <t xml:space="preserve">Tendance à l'intensification des élevages, à l'augmentation de la taille des troupeaux et au retournement des prairies permanentes.
Les élevages à dominante herbagère sont vulnérables au réchauffement climatique.</t>
  </si>
  <si>
    <t xml:space="preserve">Maintien de la biodiversité
Protection de la ressources en eau (surfaces avec peu ou pas d'intrants)
Puits de carbone pour lutter contre le changement climatique</t>
  </si>
  <si>
    <t xml:space="preserve">GE_052N</t>
  </si>
  <si>
    <t xml:space="preserve">CA 52</t>
  </si>
  <si>
    <t xml:space="preserve">Haute-Marne – Natura 2000</t>
  </si>
  <si>
    <t xml:space="preserve">Chambre d'agriculture de la Haute-Marne</t>
  </si>
  <si>
    <t xml:space="preserve">26 avenue du 109° RI – BP 82138 – 52011 CHAUMONT Cedex 09</t>
  </si>
  <si>
    <t xml:space="preserve">06.09.75.20.82 – 06.03.91.73.85</t>
  </si>
  <si>
    <t xml:space="preserve">cdoubre@haute-marne.chambagri.fr ; jherel@haute-marne.chambagri.fr</t>
  </si>
  <si>
    <t xml:space="preserve">Le territoire recouvre l’ensemble des sites Natura 2000 du département de la Haute-Marne, à l’exception des sites suivants :
- « Barrois et forêt de Clairvaux » et « Herbages et cultures des vallées de la Voire, de l’Héronne et de la Laines » (animation Chambre d’agriculture de l’Aube) ;
- sites localisés dans le Parc national de forêts.
Les sites Natura 2000 du territoire sont les suivants :
- Vallée du Rognon de Doulaincourt à la confluence avec la Marne (zone spéciale de conservation, ZSC) ;
- Vallées du Rognon et de la Sueurre, forêts de la Crète et d’Ecot-la-Combe (ZSC) ;
- Forêt d’Harréville-les-Chanteurs (ZSC) ;
- Val de Joux et de la Vouette à Roche-sur-Rognon (ZSC) ;
- Bois de Serqueux (ZSC) ;
- Bassigny (zone de protection spéciale, ZPS) ;
- Tufière de Rolampont (ZSC) ;
- Gorges de la Vingeanne (ZSC) ;
- Vallon de Senance à Courcelles-en-Montagne et Noidant-le-Rocheux (ZSC) ;
- Grotte de Coublanc (ZSC) ;
- Ouvrages militaires de la région de Langres (ZSC) ;
- Site à chiroptères de la vallée de l’Aujon (ZSC) ;
- Carrières souterraines de Chaumont-Choignes (ZSC) ;
- Ruisseaux de Vaux la Douce et des Bruyères (ZSC) ;
- Ruisseaux de Pressigny et de la Ferme d’Aillaux (ZSC) ;
- L’Apance (ZSC) ;
- Pelouses et milieux calcicoles de la région de Chaumont (ZSC) ;
- Pelouses et fruticées de la Côte Oxfordienne de Bologne à Latrecey » (ZSC) ;
- Pelouses de la Côte de Chaumont à Brottes (ZSC) ;
- Pelouses, rochers, bois, prairies de la vallée de la Marne à Poulangy-Marnay » (ZSC) ;
- Buxaie de Condes-Brethenay (ZSC) ;
- Pelouses et fruticées de la région de Joinville (ZSC) ;
- Pelouses et milieux calcicoles de la région de Joinville Pelouses submontagnardes du plateau de Langres (ZSC).</t>
  </si>
  <si>
    <t xml:space="preserve">Représentant 68 % des surfaces agricoles du territoire, les prairies sont présentes dans différents contextes : zones inondables, milieux humides, coteaux, parcelles séchantes ou de petite taille…).
Bien que très présente, la polyculture-élevage est néanmoins en recul du fait de l’arrêt de l’élevage dans certaines exploitations (moindre rémunération par rapport aux cultures, contraintes plus importantes liées à la gestion des animaux, attractivité du métier, concurrence sur le foncier…).</t>
  </si>
  <si>
    <t xml:space="preserve">La Haute Marne se distingue par un réseau Natura 2000 particulièrement étendu (maille supérieure à 30 km² sur 60% du territoire), ce qui renforce l’intérêt de ce territoire pour la biodiversité.
Le maintien de l’élevage d’herbivores et des pratiques de gestion extensive des prairies permanentes représentent un enjeu important pour la préservation d’un milieu favorable à la biodiversité tant ordinaire que remarquable (Pies-grièches, Milan royal, Cuivré des marais…) et pour la qualité de l’eau, d’autant que le territoire est en situation de tête de bassins.</t>
  </si>
  <si>
    <t xml:space="preserve">GE_521H</t>
  </si>
  <si>
    <t xml:space="preserve">Haute-Marne – Herbe, élevage, infrastructures agro-écologiques (Agence de l'eau Rhin-Meuse)</t>
  </si>
  <si>
    <t xml:space="preserve">- Maintien de l’élevage d’herbivores et préservation des prairies, et de leur richesse floristique, en tant que milieux favorables à la biodiversité faunistique et à la qualité de l'eau (fonction de zone tampon), par une gestion économe en intrants 
- Soutien à l’élevage extensif à l’herbe 
- Atténuation du changement climatique par le stockage de carbone dans les sols sous prairies 
- Autonomie alimentaire des élevages d’herbivores par une meilleure valorisation de l’herbe (notamment par le pâturage) et le développement de nouvelles cultures. Les rotations culturales plus longues permettent une réduction de l’utilisation de produits phytosanitaires (moindre pression des maladies et des ravageurs, meilleur contrôle des adventices) 
- Baisse de la part du maïs dans l'alimentation permettant une diminution de la complémentation azotée, en particulier avec du soja</t>
  </si>
  <si>
    <t xml:space="preserve">GE_52XE</t>
  </si>
  <si>
    <t xml:space="preserve">Haute-Marne – Captages Seine-Normandie</t>
  </si>
  <si>
    <t xml:space="preserve">03.25.35.00.60</t>
  </si>
  <si>
    <t xml:space="preserve">accueil@haute-marne.chambagri.fr</t>
  </si>
  <si>
    <t xml:space="preserve">Le territoire s’étend sur 15 aires d’alimentation de captages d'eau potable prioritaires du bassin Seine-Normandie, dans lesquelles l’activité agricole représente un enjeu pour la préservation de la qualité de l’eau : captage « Grenelle » de la source du Pâtis (SIAEP de Mathons et de la commune de Brachay) ; captage « Grenelle » (Rachecourt-sur-Marne) ; captage « Grenelle » de la source de Claire Fontaine (SIAEP de Thonnance-lès-Joinville et Suzannecourt) ; captage prioritaire de la commune de Chancenay ; captages de la source de Massonfosse et du forage 1977 (Syndicat des eaux de la région d’Echenay) ; captage de la source des Aulneaux (Fays) ; captage de la source la Queue de l’Etang (Biesles) ; captages des Riaux, des Terres Noires et Sur le Lobrot (Foulain) ; captage de Roôcourt-la-Côte (Bologne) ; captage prioritaire de la source des Dhuits (Syndicat des eaux de Colombey-les-Deux-Eglises), captage sensible des sources de la roche 1, 2 et 3 (Charmes) ; 4 captages prioritaires de la commune de Hûmes-Jorquenay (Vireloup, la Fontaine au bassin 1 et 2, Verceuil, Couleuvre).
Les communes concernées sont rentrées dans des démarches de protection des aires d’alimentation des captages délimitées. Les AAC se situent dans le Barrois (9 AAC), le Bassigny (5 AAC), le Perthois et à cheval sur le département de la Meuse (Chancenay).</t>
  </si>
  <si>
    <t xml:space="preserve">La polyculture et la polyculture-élevage sont globalement dominants. Hormis le secteur de Chancenay, le territoire est situé en zone intermédiaire (sols calcaires superficiels, caillouteux, à potentiel agricole limité). Les contraintes pédoclimatiques limitent les possibilités de diversification des cultures.
Les rotations courtes (colza d’hiver, blé d’hiver, orge d’hiver, orge de printemps) posent des problématiques de désherbage, de pression des ravageurs et d’utilisation des produits phytosanitaires (coût, résistances...). Les rendements stagnent depuis plus de 20 ans. Les changements climatiques sont de plus en impactants sur la production agricole.
Agrandissement de la taille des exploitations et accroissement de la productivité du travail ont été les deux grandes voies du maintien économique. Le poids des aides de la PAC dans le revenu est particulièrement élevé.</t>
  </si>
  <si>
    <t xml:space="preserve">- Reconquête de la qualité de l’eau (nitrates, produits phytosanitaires) en accompagnant la transition vers des systèmes d’exploitation plus économes en intrants
- Création de prairies et de surfaces herbagères ayant également un intérêt faunistique et floristique
- Maintien de l’élevage d’herbivores et des prairies, et de leur richesse floristique, en tant que milieux favorables à la préservation de la qualité de l'eau et de la biodiversité faunistique, par une gestion économe en intrants
- Autonomie alimentaire des élevages d’herbivores par une meilleure valorisation de l’herbe (notamment par le pâturage) et le développement de nouvelles cultures. Les rotations culturales plus longues permettent une réduction de l’utilisation de produits phytosanitaires (moindre pression des maladies et des ravageurs, meilleur contrôle des adventices)
- Baisse de la part du maïs dans l'alimentation permettant une diminution de la complémentation azotée, en particulier avec du soja
Certaines aires d’alimentation de captages d’eau potables sont situées dans des zones Natura 2000 ou des périmètres de concernés par des plans nationaux d’actions en faveur d’espèces menacées. Des filières de qualité sont présentes dans le territoire (Brie de Meaux…), notamment dans le secteur Nord, avec un enjeu de maintien ou d’accroissement des surfaces fourragères et de maîtrise de leur qualité, en correspondance avec les exigences des cahiers des charges.</t>
  </si>
  <si>
    <t xml:space="preserve">GE_52XH</t>
  </si>
  <si>
    <t xml:space="preserve">Haute-Marne – Herbe, élevage, infrastructures agro-écologiques</t>
  </si>
  <si>
    <t xml:space="preserve">Le PAEC porte sur l'intégralité du territoire du département de la Haute-Marne, Parc national de forêts inclus.</t>
  </si>
  <si>
    <t xml:space="preserve">Le département de la Haute-Marne compte une part variable d’exploitations de polyculture-élevage et de prairies permanentes selon les secteurs.
Le nombre d’exploitations a globalement diminué de 18 % entre 2010 et 2020, avec une baisse plus marquée des exploitations d’élevage (- 26 %), en particulier dans les systèmes de polyculture-élevage ovin et bovin mixte. En revanche, la part des exploitations de productions végétales a augmenté (+ 5 %). Le recul de l’élevage est lié à divers facteurs : moindre rémunération de cette activité par rapport aux cultures, contraintes plus importantes (gestion des animaux notamment), attractivité des métiers, concurrence sur le foncier…
Le maintien de l’élevage d’herbivores et des pratiques de gestion extensive des prairies permanentes participent notamment à la préservation d’un milieu favorable à la biodiversité et de la qualité de l'eau par une gestion économe en intrants.</t>
  </si>
  <si>
    <t xml:space="preserve">GE_52XZ</t>
  </si>
  <si>
    <t xml:space="preserve">Haute-Marne – Zone intermédiaire</t>
  </si>
  <si>
    <t xml:space="preserve">GE_541H</t>
  </si>
  <si>
    <t xml:space="preserve">CA 54</t>
  </si>
  <si>
    <t xml:space="preserve">Meurthe-et-Moselle – Herbe, élevage, infrastructures agro-écologiques (Agence de l'eau Rhin-Meuse)</t>
  </si>
  <si>
    <t xml:space="preserve">Chambre d'agriculture de Meurthe-et-Moselle</t>
  </si>
  <si>
    <t xml:space="preserve">5 rue de la Vologne – Camille CRESPE – 54520 LAXOU</t>
  </si>
  <si>
    <t xml:space="preserve">03 83 93 34 12</t>
  </si>
  <si>
    <t xml:space="preserve">corinne.revest@meurthe-et-moselle.chambagri.fr</t>
  </si>
  <si>
    <t xml:space="preserve">GE_54XH</t>
  </si>
  <si>
    <t xml:space="preserve">Meurthe-et-Moselle – Herbe, élevage, infrastructures agro-écologiques</t>
  </si>
  <si>
    <t xml:space="preserve">Le PAEC porte sur l'intégralité du territoire du département de Meurthe-et-Moselle.</t>
  </si>
  <si>
    <t xml:space="preserve">La disparition des prairies est notable dans le département, notamment du fait d’un contexte socio-économique défavorable. La poursuite de cette dynamique constitue un risque majeur de perte de richesse environnementale (paysage, habitats et d’espèces communes ou emblématiques...) et pour la préservation de la qualité de la ressource en eau.</t>
  </si>
  <si>
    <t xml:space="preserve">GE_54XZ</t>
  </si>
  <si>
    <t xml:space="preserve">Meurthe-et-Moselle – Zone intermédiaire</t>
  </si>
  <si>
    <t xml:space="preserve">GE_551H</t>
  </si>
  <si>
    <t xml:space="preserve">CA 55</t>
  </si>
  <si>
    <t xml:space="preserve">Meuse – Herbe, élevage, infrastructures agro-écologiques (Agence de l'eau Rhin-Meuse)</t>
  </si>
  <si>
    <t xml:space="preserve">Chambre d'agriculture de la Meuse</t>
  </si>
  <si>
    <t xml:space="preserve">Les Roises – Savonnières-devant-Bar – CS 10229 – 55005 BAR-LE-DUC CEDEX</t>
  </si>
  <si>
    <t xml:space="preserve">03 29 76 81 43</t>
  </si>
  <si>
    <t xml:space="preserve">evelyne.guilitte@meuse.chambagri.fr</t>
  </si>
  <si>
    <t xml:space="preserve">GE_55RE</t>
  </si>
  <si>
    <t xml:space="preserve">Meuse – Captages Rhin-Meuse</t>
  </si>
  <si>
    <t xml:space="preserve">Le territoire regroupe les aires d’alimentation des captages sensibles ou prioritaires du bassin Rhin-Meuse faisant l’objet d’une animation par la chambre d’agriculture de la Meuse : Breux, Baâlon, Marville, Dun-sur-Meuse, Bantheville, Chattancourt, Belleray, Bannoncourt, Les Monthairons, Troyon, Valbois, Saint-Julien-sous-les-côtes, Courcelles-en-Barrois, Goussaincourt, Brixey.</t>
  </si>
  <si>
    <t xml:space="preserve">Préservation de la qualité de la ressource en eau en incitant les exploitants à mettre en œuvre différentes pratiques agricoles ayant des effets bénéfiques sur la qualité de l’eau (augmentation des surfaces en prairies notamment) pour une production d’eau potable sans traitement des eaux brutes</t>
  </si>
  <si>
    <t xml:space="preserve">GE_55SE</t>
  </si>
  <si>
    <t xml:space="preserve">Meuse – Captages Seine-Normandie</t>
  </si>
  <si>
    <t xml:space="preserve">Le territoire regroupe les aires d’alimentation des captages de Neuville-sur-Ornain, Longchamps-sur-Aire, Rarécourt et Rancourt, situées dans le bassin Seine-Normandie.</t>
  </si>
  <si>
    <t xml:space="preserve">Préservation de la qualité de la ressource en eau en incitant les exploitants à mettre en œuvre différentes pratiques agricoles ayant des effets bénéfiques sur la qualité de l’eau.</t>
  </si>
  <si>
    <t xml:space="preserve">GE_55XH</t>
  </si>
  <si>
    <t xml:space="preserve">Meuse – Herbe, élevage, infrastructures agro-écologiques</t>
  </si>
  <si>
    <t xml:space="preserve">03 29 76 81 20</t>
  </si>
  <si>
    <t xml:space="preserve">nicolas.henry@meuse.chambagri.fr</t>
  </si>
  <si>
    <t xml:space="preserve">Le PAEC porte sur l'intégralité du territoire du département de la Meuse. Les terres arables occupent 60 % des surfaces agricoles du département et les prairies 30 % (près de 100 000 ha de prairies permanentes et temporaires). En tête de 2 bassins versants (Seine-Normandie, Rhin-Meuse), d’importantes surfaces agricoles sont soumises à des exigences particulières en matière de préservation de la qualité de l’eau, des zones humides et des habitats remarquables, ainsi que de gestion des crues. Les systèmes de polyculture-élevage bovin lait et viande, qui dominent le paysage agricole, sont particulièrement fragilisés depuis 2015 (épisodes climatiques pénalisants et conjoncture économique défavorable). Le développement de l’agriculture biologique se poursuit (doublement du nombre de producteurs et des surfaces en 5 ans) : en 2020, 214 fermes sont engagées en bio (7,2 % des fermes de Meuse), pour une surface de près de 18 000 ha (5,5 % de la SAU meusienne).</t>
  </si>
  <si>
    <t xml:space="preserve">Le contexte, notamment socio-économique, n’est pas favorable au maintien des ateliers d’élevage et des surfaces de prairies, en particulier depuis les 5 dernières années.</t>
  </si>
  <si>
    <t xml:space="preserve">GE_55XZ</t>
  </si>
  <si>
    <t xml:space="preserve">Meuse – Zone intermédiaire</t>
  </si>
  <si>
    <t xml:space="preserve">GE_ARGN</t>
  </si>
  <si>
    <t xml:space="preserve">Forêts et étangs d’Argonne et vallée de l’Ornain – Natura 2000</t>
  </si>
  <si>
    <t xml:space="preserve">Désignée en 2006, la zone de protection spéciale Natura 2000 « Forêts et étangs d’Argonne et vallée de l’Ornain » (15 300 ha dont 3 200 ha de surfaces agricoles) est située à l’Ouest du département de la Meuse, à proximité du site Natura 2000 « Etangs d’Argonne » limitrophe situé dans la Marne. Le territoire intègre deux zones spéciale de conservation Natura 2000 (« Forêt domaniale de Beaulieu-en-Argonne » ; « Forêt des Argonnelles »). L’intérêt du territoire vient de sa localisation au sein d’un couloir migratoire important, comprenant de vastes massifs forestiers, associés à de nombreuses zones humides (étangs et cours d’eau), le tout imbriqué dans des milieux ouverts composés de cultures et de prairies. Le territoire se compose de trois régions naturelles, différentes et complémentaires :
- l’Argonne au Nord, fortement boisée (massif forestier de Beaulieu-en-Argonne) ;
- la Champagne humide au centre, avec ses prés humides, ses étangs et le massif boisé de Lisle-en-Barrois ;
- le Perthois au Sud (vallée alluviale de l’Ornain), avec des prairies argileuses et des cultures sur limons situées entre les ensembles forestiers.
La mosaïque paysagère et d’habitats, avec une proportion variable de cultures et de prairies selon les secteurs du territoire, est favorable à l’avifaune du site dont l’intérêt est renforcé par sa situation privilégiée au sein d’un couloir migratoire important et à proximité de grands plans d’eau. Chaque milieu naturel du site présente un intérêt particulier pour l’avifaune. Il peut héberger certaines espèces qui lui sont entièrement inféodées, d’autres qui y trouvent seulement une partie des éléments nécessaires à l’accomplissement de leur cycle biologique et des espèces ubiquistes. Ce site est un bel exemple de vaste puzzle d’habitats susceptible d’abriter une faune diversifiée et c’est l’agencement des différentes pièces qui lui confère son véritable potentiel. L’inventaire des oiseaux d’intérêt communautaire observés témoigne de sa richesse exceptionnelle.</t>
  </si>
  <si>
    <t xml:space="preserve">Les surface agricoles, très étendues (3 200 ha), occupent 22 % du territoire. La part des prairies est variable selon les secteurs : de l’ordre de 50 % de la surface agricole dans la vallée de l’Ornain et de près de 90 % ailleurs.
Les prairies peuvent être exploitées en fauche (ensilage, foin), en pâturage ou selon un mode mixte. La fauche tardive suivie d’un pâturage constitue le mode d’exploitation le plus favorable à l’avifaune. La date de fauche tardive est déterminante pour la préservation des espèces nichant au sol (envol des jeunes autour du 1er juin pour le Pipit farlouse et 1er juillet pour le Tarier des prés).
La fertilisation azotée minérale et la récolte par ensilage représentent une menace pour l’avifaune, de même que la disparition des haies, des arbres isolés et des zones humides.
La maîtrise du pâturage est importante, notamment pour le maintien en bon état du couvert herbacé.</t>
  </si>
  <si>
    <t xml:space="preserve">- Maintien de l’élevage d’herbivores et préservation des prairies et milieux humides, et de leur diversité floristique, en tant milieux favorables à la biodiversité faunistique et à la qualité de l'eau (fonction de zone tampon).
- Maintien en bon état de conservation des différents habitats prairiaux et des espèces qui leur sont inféodées par la promotion d’une gestion extensive des prairies.
- Création de prairies et de surfaces d’intérêt faunistique et floristique.</t>
  </si>
  <si>
    <t xml:space="preserve">GE_CHAN</t>
  </si>
  <si>
    <t xml:space="preserve">Marais de Chaumont devant Damvillers – Natura 2000</t>
  </si>
  <si>
    <t xml:space="preserve">Le territoire porte sur la zone spéciale de conservation Natura 2000 « Marais de Chaumont devant Damvillers » située au nord de Verdun (surfaces agricoles de 63 ha). Il s’agit de l’une des rares tourbières alcalines d’intérêt national à européen du secteur lorrain, qui se caractérise par la présence de Carex davalliana et une grande richesse floristique et faunistique. En termes d’usages, de configuration paysagère et d’enjeux de biodiversité, deux entités peuvent être distinguées :
- une zone centrale constituée par la tourbière alcaline et ses milieux associés, sujette à la déprise et concentrant la quasi-totalité des enjeux de biodiversité ;
- une zone périphérique constituée principalement de zones agricoles (pâtures intensives, prairies de fauches et céréaliculture) comprenant des sources ayant une influence directe sur l’évolution de la tourbière.</t>
  </si>
  <si>
    <t xml:space="preserve">Les prairies peuvent être exploitées en fauche (ensilage, foin), en pâturage ou selon un mode mixte. Le pâturage (exclusif ou mixte) prédomine dans le territoire. La fauche tardive suivie d’un pâturage constitue le mode d’exploitation le plus favorable à l’avifaune. La date de fauche tardive est déterminante pour la préservation des espèces nichant au sol (envol des jeunes autour du 1er juin pour le Pipit farlouse et 1er juillet pour le Tarier des prés).
La fertilisation azotée minérale et la récolte par ensilage représentent une menace pour l’avifaune, de même que la disparition des haies, des arbres isolés et des zones humides.
La maîtrise du pâturage est importante, notamment pour le maintien en bon état du couvert herbacé.
Les cultures majoritaires sont le colza, le blé, l’orge et le maïs (le cas échéant en monoculture). Elles se trouvent dans les fonds humides et en bordure directe de la Thinte ou du ruisseau du Pâquis, constituant une menace pour la qualité de l’eau.</t>
  </si>
  <si>
    <t xml:space="preserve">- Maintien de l’élevage d’herbivores et préservation des prairies et milieux humide, en tant que milieux favorables à la biodiversité et à la qualité de l'eau (fonction de zone tampon).
- Maintien en bon état de conservation des différents habitats prairiaux et des espèces qui leur sont inféodées, par la promotion d’une gestion extensive adaptée (fauche tardive, chargement) et économe en intrants (fertilisation, éviter l’eutrophisation et les pollutions).
- Création de prairies.</t>
  </si>
  <si>
    <t xml:space="preserve">GE_CHVN</t>
  </si>
  <si>
    <t xml:space="preserve">Pelouses et vallons forestiers de Chauvoncourt – Natura 2000</t>
  </si>
  <si>
    <t xml:space="preserve">Le territoire couvre la zone spéciale de conservation Natura 2000 «Pelouses et vallons forestiers de Chauvoncourt», située à proximité de Saint-Mihiel dans le département de la Meuse. Il s’étend sur une surface de 326 ha, de Chauvoncourt à Koeur-la-Grande. L’ensemble du site se situe en domaine collinéen, entre 220 m (pour le bas de la côte au niveau de la vallée de la Meuse) et 320 m d’altitude.</t>
  </si>
  <si>
    <t xml:space="preserve">Bien qu’étant majoritairement forestier, ce site est composé de prairies fauchées (pelouse calcaire mésophile) au niveau du champ de tir militaire désaffecté, et de cultures en bas de pente.
</t>
  </si>
  <si>
    <t xml:space="preserve">On distingue trois entités principales au niveau de ce site de 326 ha:
- au Nord, un vallon forestier dans un repli des côtes de Meuse
- à l’Est et au Sud, sur la côte, des fragments de pelouses calcaires plus ou moins enfrichées autour de la pelouse principale de Chauvoncourt
- un ancien champ de tir militaire désaffecté en continuité du vallon constitué d’une vaste pelouse calcaire mésophile.
Quelques parcelles utilisées en culture se trouvent en bas de pente. Le Champ de tir est désaffecté et est exploité par l’agriculture depuis 2002.
L’ancien champ de tir, d’une trentaine d’hectares, abrite une vaste pelouse calcaire mésophile, en position topographique de fond de vallon sec. Il abrite une espèce protégée et une grande diversité d’espèces végétales (une dizaine d’espèces d’orchidées). 
Concernant les propositions de mesures agro-environnementales, celles-ci vont dans le sens de la gestion extensive des prairies (absence de fertilisation, retard de fauche, mise en défens de zones sensibles) afin de préserver la flore remarquable du site (Orchidées, Aster amelle). De plus sur la partie culture en bas de pente, il a y la volonté de remettre en herbe et de mettre en place des couverts d'intêret faunistique et floristique afin de favoriser la biodiversité et de répondre aux objectif du DOCOB qui sont la conservation, la réstauration des habitats et espèces.</t>
  </si>
  <si>
    <t xml:space="preserve">GE_DEMN</t>
  </si>
  <si>
    <t xml:space="preserve">Bois de Demange, Saint-Joire – Natura 2000</t>
  </si>
  <si>
    <t xml:space="preserve">Le territoire recouvre la zone spéciale de conservation Natura 2000 « Forêt de Demange, Saint-Joire » (463 ha), située dans le sud du département de la Meuse. Il occupe un plateau calcaire culminant à 380 m, profondément entaillé par l’Ormançon, ruisseau qui serpente dans une vallée étroite occupée par des prairies.</t>
  </si>
  <si>
    <t xml:space="preserve">La zone agricole correspond à des prairies mésophiles pâturées de la vallée de l’Ormançon (53 ha), soit 12 % de la surface du site. Les forêts alentour créent une mosaïque paysagère. Les prairies constituent des milieux remarquables pour de nombreuses espèces d’oiseaux (lieux de nidification, d’hivernage et d'alimentation). Certaines prairies sont aussi des habitats d’intérêt communautaire qu’il convient de préserver.</t>
  </si>
  <si>
    <t xml:space="preserve">L’Ormançon, ruisseau d’origine karstique, a un débit très irrégulier et présente des eaux claires de bonne qualité physicochimique. Son intérêt réside avant tout dans la présence de deux espèces animales d’intérêt européen : le Chabot (poisson) et l’Agrion de Mercure (petite libellule bleue, qui trouve son milieu de vie aux abords des ruisseaux à flore diversifiée).
La mosaïque paysagère accueille également plusieurs espèces d’oiseaux d’intérêt (Milan noir, Cigogne noire notamment).
Enjeux :
- retour d’une flore diversifiée au sein des prairies mésophiles, permettant indirectement d’obtenir des ressources alimentaires plus importantes pour les oiseaux ;
- préserver la qualité de l’eau de l’Ormançon et maintenir la grande diversité faunistique (entomofaune) de ce cours d’eau.
</t>
  </si>
  <si>
    <t xml:space="preserve">GE_PAGN</t>
  </si>
  <si>
    <t xml:space="preserve">Marais de Pagny-sur-Meuse – Natura 2000</t>
  </si>
  <si>
    <t xml:space="preserve">Le territoire recouvre la zone spéciale de conservation Natura 2000 « Marais de Pagny-sur-Meuse » (départements : Meuse, Meurthe-et Moselle ; 168 ha). Quatre secteurs peuvent être distingués :
- la tourbière alcaline de Pagny-sur-Meuse et Foug, qui comprend les habitats les plus intéressants pour la biodiversité ;
- le marais eutrophe de Lay-Saint-Rémy, qui se caractérise par la présence de Laîche paradoxale, espèce rare dans le secteur lorrain ;
- l'ancienne peupleraie de Pagny-sur-Meuse ;
- les espaces agricoles du bassin versant.
D'autres unités sont présentes dans le site (bois, étangs…) qui comprend différents habitats, notamment : prairies tourbeuses à Molinie et Jonc subnoduleux, exploitées extensivement en fauche tardive ; bas marais alcalin (végétation à Cladium mariscus ; sources d’eaux dures très pétrifiantes propices au développement de mousses rares) ; bas marais ; tourbière basse. Ces zones humides sont principalement occupées par des communautés de petites Laîches sur des sols gorgés d'eau en permanence.</t>
  </si>
  <si>
    <t xml:space="preserve">Dans le bassin versant de cette zone humide, les activités agricoles (45 ha de cultures, 35 ha de prairies réparties entre 4 exploitations de polyculture-élevage, dont une a effectué une reconversion vers l’agriculture biologique) peuvent avoir un impact défavorable : fertilisation minérale azotée des prairies proches des sources et fossés, fertilisation minérale azotée et traitements phytosanitaires des cultures (maïs, blé, colza, orge, tournesol, luzerne). Les prairies sont exploitées pour moitié en pâturage et en mode mixte. Le chargement sur certaines parcelles exclusivement pâturées est relativement élevé. Les cours d’eau longeant le marais ne sont pas tous bordées de bandes enherbées.</t>
  </si>
  <si>
    <t xml:space="preserve">- Maintien de l’élevage d’herbivores et préservation des prairies et milieux humides, en tant qu'habitats favorables à la biodiversité faunistique et à la qualité de l'eau (enjeu pour Agrion mercuriale, Lamproie de Planer).
- Maintien en bon état de conservation des différents habitats prairiaux et des espèces qui leur sont inféodées, par la promotion d’une gestion extensive adaptée (fauche tardive, chargement) et économe en intrants (fertilisation, éviter l’eutrophisation et les pollutions).
- Création de prairies et maintien des éléments fixes du paysage.</t>
  </si>
  <si>
    <t xml:space="preserve">GE_SPIN</t>
  </si>
  <si>
    <t xml:space="preserve">Forêts et zones humides du pays de Spincourt – Natura 2000</t>
  </si>
  <si>
    <t xml:space="preserve">Le territoire couvre la zone de protection spéciale Natura 2000 « Forêts et zones humides du pays de Spincourt », située dans le département de la Meuse au Nord-Est de Verdun (12 700 hectares environ). Mosaïque d’habitats, ce site accueil de nombreuses d’espèces d’oiseaux : environ 200 espèces dont 47 d’intérêt communautaire. Ce site exceptionnel abrite tout au long de l'année une avifaune riche et diversifiée. Il accueille également un très grand nombre d'individus en migration et plusieurs centaines d'oiseaux en hivernage, de même que d’autres espèces pour la période de reproduction. La Grue cendrée est l’une des espèces emblématiques du site.Les surfaces agricoles (6 220 ha) se composent de 2 556 ha de terres labourables (blé, orge, maïs, colza…) et de 3 664 ha de prairies permanentes. Les prairies sont exploitées en fauche et/ou en pâturage. Aux côtés des haies, arbres remarquables, bosquets et nombreuses mares, les prairies constituent les principaux milieux d’intérêt pour de nombreuses espèces d’oiseaux (lieux de nidification, d’hivernage et d'alimentation).- Maintien de l’élevage d’herbivores et préservation des prairies et milieux humides, en tant qu'habitats favorables à la biodiversité faunistique et à la qualité de l'eau (enjeu pour Agrion mercuriale, Lamproie de Planer). - Maintien en bon état de conservation des différents habitats prairiaux et des espèces qui leur sont inféodées (Grande Aigrette, Grue cendrée, Busard cendré, Alouette des champs, Gobemouche à collier, Pic noir, Pic mar, Milan noir, Bondrée apivore, Cigogne noire, Busard des roseaux, Butor étoilé, Sarcelle d’hiver, Grande aigrette, Martin pêcheur…), par la promotion d’une gestion extensive adaptée (fauche tardive, chargement) et économe en intrants (fertilisation, éviter l’eutrophisation et les pollutions).</t>
  </si>
  <si>
    <t xml:space="preserve">Les surfaces agricoles (6 220 ha) se composent de 2 556 ha de terres labourables (blé, orge, maïs, colza…) et de 3 664 ha de prairies permanentes.
Les prairies sont exploitées en fauche et/ou en pâturage.
Aux côtés des haies, arbres remarquables, bosquets et nombreuses mares, les prairies constituent les principaux milieux d’intérêt pour de nombreuses espèces d’oiseaux (lieux de nidification, d’hivernage et d'alimentation).</t>
  </si>
  <si>
    <t xml:space="preserve">- Maintien de l’élevage d’herbivores et préservation des prairies et milieux humides, en tant qu'habitats favorables à la biodiversité faunistique et à la qualité de l'eau (enjeu pour Agrion mercuriale, Lamproie de Planer)
- Maintien en bon état de conservation des différents habitats prairiaux et des espèces qui leur sont inféodées (Grande Aigrette, Grue cendrée, Busard cendré, Alouette des champs, Gobemouche à collier, Pic noir, Pic mar, Milan noir, Bondrée apivore, Cigogne noire, Busard des roseaux, Butor étoilé, Sarcelle d’hiver, Grande aigrette, Martin pêcheur…), par la promotion d’une gestion extensive adaptée (fauche tardive, chargement) et économe en intrants (fertilisation, éviter l’eutrophisation et les pollutions)
- Création de prairies et maintien des éléments fixes du paysage</t>
  </si>
  <si>
    <t xml:space="preserve">GE_571H</t>
  </si>
  <si>
    <t xml:space="preserve">CA 57</t>
  </si>
  <si>
    <t xml:space="preserve">Moselle – Herbe, élevage, infrastructures agro-écologiques (Agence de l'eau Rhin-Meuse)</t>
  </si>
  <si>
    <t xml:space="preserve">Chambre d'agriculture de la Moselle</t>
  </si>
  <si>
    <t xml:space="preserve">64 avenue André Malraux – CS 80015 – 57045 METZ CEDEX 01</t>
  </si>
  <si>
    <t xml:space="preserve">06.30.48.91.28</t>
  </si>
  <si>
    <t xml:space="preserve">alice.albert@moselle.chambagri.fr</t>
  </si>
  <si>
    <t xml:space="preserve">GE_57XH</t>
  </si>
  <si>
    <t xml:space="preserve">Moselle – Herbe, élevage, infrastructures agro-écologiques</t>
  </si>
  <si>
    <t xml:space="preserve">Le PAEC porte sur l'intégralité du territoire du département de la Moselle. Deux secteurs sont distingués pour la mise en oeuvre de la MAEC systèmes herbagers et pastoraux en ce qui concerne l'indicateur « présence de plantes indicatrices de l'équilibre agroécologique » :
- d'une part, le secteur de piémont et de montagne ;
- d'autre part, le secteur de plaine.
Se référer à la carte et à la liste des communes du territoire.</t>
  </si>
  <si>
    <t xml:space="preserve">Le contexte, notamment socio-économique, n’est pas favorable au maintien des ateliers d’élevage et des surfaces de prairies.</t>
  </si>
  <si>
    <t xml:space="preserve">GE_57XZ</t>
  </si>
  <si>
    <t xml:space="preserve">Moselle – Zone intermédiaire</t>
  </si>
  <si>
    <t xml:space="preserve">06.30.48.91.29</t>
  </si>
  <si>
    <t xml:space="preserve">GE_881H</t>
  </si>
  <si>
    <t xml:space="preserve">CA 88</t>
  </si>
  <si>
    <t xml:space="preserve">Vosges – Herbe, élevage, infrastructures agro-écologiques (Agence de l'eau Rhin-Meuse)</t>
  </si>
  <si>
    <t xml:space="preserve">Chambre d'agriculture des Vosges</t>
  </si>
  <si>
    <t xml:space="preserve">17 rue André Vitu - 88026 EPINAL Cedex</t>
  </si>
  <si>
    <t xml:space="preserve">06 75 87 57 89</t>
  </si>
  <si>
    <t xml:space="preserve">damien.godfroy@vosges.chambagri.fr</t>
  </si>
  <si>
    <t xml:space="preserve">GE_88XH</t>
  </si>
  <si>
    <t xml:space="preserve">Vosges – Herbe, élevage, infrastructures agro-écologiques </t>
  </si>
  <si>
    <t xml:space="preserve">Le PAEC porte sur l'intégralité du territoire du département des Vosges. Deux secteurs sont distingués pour la mise en oeuvre de la MAEC systèmes herbagers et pastoraux en ce qui concerne l'indicateur « présence de plantes indicatrices de l'équilibre agroécologique » :
- d'une part, le secteur de piémont et de montagne ;
- d'autre part, le secteur de plaine.
Se référer à la carte et à la liste des communes du territoire.</t>
  </si>
  <si>
    <t xml:space="preserve">Le contexte socio-économique et climatique incite de plus en plus d’éleveurs à cesser leur activité d’élevage où à la modifier sur le plan fourrager pour utiliser en proportion moins d’herbe et plus de maïs. Cela se traduit par des retournements de prairies permanentes et par une moindre autonomie des systèmes d’élevages, notamment sur le plan protéique.</t>
  </si>
  <si>
    <t xml:space="preserve">GE_88XZ</t>
  </si>
  <si>
    <t xml:space="preserve">Vosges – Zone intermédiaire</t>
  </si>
  <si>
    <t xml:space="preserve">GE_ATTE</t>
  </si>
  <si>
    <t xml:space="preserve">Captage source d’eau de la Chavée à Attignéville (Agence de l’eau Rhin-Meuse)</t>
  </si>
  <si>
    <t xml:space="preserve">Le territoire s'étend sur les périmètres de protection rapproché et éloigné de la source de la Chavée à Attignéville. Il se caractérise par une occupation du sol réparti entre forêt et surface agricole. La surface agricole est fortement dominée par des cultures (seulement 69 ha de prairies permanentes sur 412 ha au total). Le captage d'Attignéville est classé au titre de la pollution des eaux par les nitrates (autour de 40 mg/l, avec une hausse ces dernières année). Ce PAEC vise à stabiliser, voire inverser, cette tendance en faisant la promotion de l'herbe et des haies. </t>
  </si>
  <si>
    <t xml:space="preserve">Risques : 
- retournement des dernières prairies permanentes
- intensification des cultures</t>
  </si>
  <si>
    <t xml:space="preserve">L'enjeu du PAEC est a minima de stabiliser la qualité de l'eau et de l'améliorer pour une production d’eau potable sans traitement. Les prairies sont le meilleur moyen pour atteindre cet objectif.</t>
  </si>
  <si>
    <t xml:space="preserve">GE_BASN</t>
  </si>
  <si>
    <t xml:space="preserve">Prairies du Bassigny partie Lorraine – Natura 2000</t>
  </si>
  <si>
    <t xml:space="preserve">Le territoire couvre la zone de protection spéciale Natura 2000 du Bassigny Partie Lorraine. Il se caractérise par l’homogénéité, sur une vaste surface, de milieux de grande qualité, tels que les prairies permanentes (pâtures extensives, prairies de fauche), les forêts plus ou moins âgées, les vieux vergers et les coteaux pâturés et arborés. L’étendue des habitats disponibles pour l’avifaune liée à chacun de ces milieux permet à des populations numériquement importantes de s’installer et de se reproduire. L’absence de fractionnement important des milieux naturels de grande valeur au sein de ce vaste territoire est l’élément prépondérant qui explique sa richesse remarquable. Les populations d’oiseaux peuvent y évoluer de manière spontanée. Dans le site, l’agriculture est essentiellement tournée vers l’élevage et le paysage typique du Bassigny est constitué de vastes prairies mésophiles pâturées, arborées ou non, qui accueillent un cortège d’oiseaux de grand intérêt. Les éléments fixes du paysage, tels que haies, bosquets et arbres isolés, sont encore nombreux. Le PAEC propose des MAEC localisées complétant celles du PAEC « Vosges – Herbe, élevage, infrastructures agro-écologiques ».  Il vise en particulier à maintenir et à encourager les pratiques de pâturage favorables la biodiversité.</t>
  </si>
  <si>
    <t xml:space="preserve">Risques :
- avec le changement climatique, certaines parcelles autrefois trop humides, sont mises en culture, éventuellement après drainage ;
- intensification des pratiques d’élevage ;
- développement de la méthanisation et des cultures correspondantes (en complément d’une utilisation des effluents d’élevage et d’herbe).</t>
  </si>
  <si>
    <t xml:space="preserve">L’agriculture dans le Bassigny est principalement une activité d’élevage à dominante herbagère (75% de prairies permanentes dans la SAU), qui offre de nombreux services au territoire : ouverture du milieu et attrait touristique, produits AOP, biodiversité, protection de l’eau, stockage de carbone…</t>
  </si>
  <si>
    <t xml:space="preserve">GE_PBV2</t>
  </si>
  <si>
    <t xml:space="preserve">Prairies des Ballons des Vosges – Biodiversité 2 (Agence de l’eau Rhin-Meuse)</t>
  </si>
  <si>
    <t xml:space="preserve">Le territoire comprend les communes vosgiennes du Parc naturel régional (PNR) des Ballons des Vosges. Il comporte des prairies d’un grand intérêt floristique et faunistique et d'une grande diversité. Le PAEC propose des MAEC localisées complétant celles du PAEC « Vosges – Herbe, élevage, infrastructures agro-écologiques ». </t>
  </si>
  <si>
    <t xml:space="preserve">Risques :
- retournement de prairies permanentes lorsque la mise en culture est possible ;
- intensification de la conduite des prairies restantes.</t>
  </si>
  <si>
    <t xml:space="preserve">L’agriculture de montagne du département des Vosges est une activité d’élevage à très forte dominante herbagère, qui offre de nombreux services au territoire : ouverture du milieu et attrait touristique, produits AOP, biodiversité, protection de l’eau, stockage de carbone…</t>
  </si>
  <si>
    <t xml:space="preserve">GE_REME</t>
  </si>
  <si>
    <t xml:space="preserve">Captage prise d’eau du Vair à Removille (Agence de l’eau Rhin-Meuse)</t>
  </si>
  <si>
    <t xml:space="preserve">Le territoire s'étend sur la zone créée pour le diagnostic agricole de la prise d'eau du Vair, qui reprend le bassin versant du Vair et de ses affluents en amont de la prise d'eau et remonte sur environ 10 km jusque Châtenois, Gironcourt-sur-Vraine et Saint-Menge. Le territoire est majoritairement agricole (surface agricole de 6 130 ha dont 3 750 ha d'herbe). La prise d'eau du Vair étant une prise d'eau superficielle, la qualité de l'eau est très fluctuante et plusieurs produits phytosanitaires sont détectés, souvent à des taux élevés.</t>
  </si>
  <si>
    <t xml:space="preserve">Risques : 
- retournement des prairies permanentes
- intensification des cultures
- arrêt de l'élevage</t>
  </si>
  <si>
    <t xml:space="preserve">L'enjeu du PAEC est a minima d'améliorer la qualité de l'eau sur le volet produits phytosanitaires pour une distribution d’eau potable sans traitement. Les prairies sont le meilleur moyen pour atteindre cet objectif car elles permettent non seulement d'avoir des surfaces où il n'y a pas d'usage de produits phytosanitaires, mais aussi de limiter la pollution des eaux par les produits phytosanitaires par ruissellement et érosion sur les parcelles en pente. 
Ce PAEC est complémentaire du PAEC « Vosges – Herbe, élevage, infrastructures agroécologiques » qui propose des MAEC en soutien à l'élevage (PRA2, HBV2 et HBV3).</t>
  </si>
  <si>
    <t xml:space="preserve">GE_SUDE</t>
  </si>
  <si>
    <t xml:space="preserve">Captages Sud – Orivelle, ferme de l’étang, Marlinvaux (Agence de l’eau Rhône-Méditerranée-Corse)</t>
  </si>
  <si>
    <t xml:space="preserve">Le PAEC s'étend sur la zone de protection des aires d’alimentation des captages d’Orivelle, de la ferme de l’étang et de Marlinvaux située dans le département des Vosges (communes d’Ameuvelle, Godoncourt , Martinvelle, Régnevelle, Fignevelle) dits « captages sud ».</t>
  </si>
  <si>
    <t xml:space="preserve">Risques : 
- retournement des prairies permanentes
- intensification des cultures notamment le maïs
- gestion des effluents d'élevage</t>
  </si>
  <si>
    <t xml:space="preserve">L'enjeu du PAEC est d'améliorer la qualité de l'eau sur le volet "nitrates" grâce à la remise en herbe de la zone la plus sensible, demandée dans le programme d'actions mis en place sur la zone. Les teneurs en nitrates dépassent régulièrement les 50 mg/L imposant une restriction d'eau par le SIE de Marlinvaux. Une réflexion de classement en zones soumises à contraintes environnementales (ZSCE) est en cours.</t>
  </si>
  <si>
    <t xml:space="preserve">GE_HMOH</t>
  </si>
  <si>
    <t xml:space="preserve">CA Alsace</t>
  </si>
  <si>
    <t xml:space="preserve">Bas-Rhin hors montagne – Herbe, élevage, infrastructures agro-écologiques</t>
  </si>
  <si>
    <t xml:space="preserve">Chambre d'agriculture d'Alsace</t>
  </si>
  <si>
    <t xml:space="preserve">Espace européen de l'entreprise
2 rue de Rome
BP 30022 Schiltigheim
67013 STRASBOURG Cedex</t>
  </si>
  <si>
    <t xml:space="preserve">03 89 20 97 43</t>
  </si>
  <si>
    <t xml:space="preserve">emmanuel.molard@alsace.chambagri.fr</t>
  </si>
  <si>
    <t xml:space="preserve">Le PAEC couvre le secteur à enjeu de maintien des prairies permanentes et de l’élevage d’herbivores du département du Bas-Rhin situé en dehors des périmètres des PAEC « Montagne vivante » et « Parc naturel régional des Vosges du Nord – Alsace bossue ».</t>
  </si>
  <si>
    <t xml:space="preserve">Les surfaces de prairies permanentes diminuent au profit des cultures annuelles.</t>
  </si>
  <si>
    <t xml:space="preserve">- Maintien de l’élevage d’herbivores et préservation des prairies, et de leur richesse floristique, en tant que milieux favorables à la biodiversité faunistique et à la qualité de l'eau (fonction de zone tampon), par une gestion économe en intrants 
- Soutien à l’élevage extensif à l’herbe 
- Atténuation du changement climatique par le stockage de carbone dans les sols sous prairies.
</t>
  </si>
  <si>
    <t xml:space="preserve">GE_MON5</t>
  </si>
  <si>
    <t xml:space="preserve">Montagne vivante – Biodiversité (Agence de l'eau Rhin-Meuse)</t>
  </si>
  <si>
    <t xml:space="preserve">marie-joelle.bellicam@alsace.chambagri.fr</t>
  </si>
  <si>
    <t xml:space="preserve">Composite</t>
  </si>
  <si>
    <t xml:space="preserve">Le PAEC « pour une montagne vivante » concerne les parties méridionale et centrale du massif. Il représente un territoire de 142 300 ha répartis sur 3 départements : Haut-Rhin, Bas-Rhin et Vosges.</t>
  </si>
  <si>
    <t xml:space="preserve">Sur ce territoire principalement forestier, plus de 90% de la SAU est orientée vers l'élevage, avec près de 90% de surface herbagère (prairie permanente). Ces milieux se composent de fonds de vallées humides principalement fauchés, de versants pâturés avec localement des zones de landes et enfin des sommets formant un chapelet de hautes-chaumes.</t>
  </si>
  <si>
    <t xml:space="preserve">Cinq objectifs constituent le socle de la stratégie conduisant à l’engagement du PAEC 2023 « pour une montagne vivante » :
- préserver la biodiversité des milieux remarquables et ordinaires du territoire
- promouvoir une utilisation durable des espaces
- contribuer à l'autonomie fourragère des exploitations
- développer des pratiques agricoles confortant la résilience des milieux herbagers dans un contexte de changement climatique
- maintenir les paysages ouverts et améliorer le cadre de vie</t>
  </si>
  <si>
    <t xml:space="preserve">GE_MONH</t>
  </si>
  <si>
    <t xml:space="preserve">Montagne vivante – Herbe, élevage, infrastructures agro-écologiques</t>
  </si>
  <si>
    <t xml:space="preserve">GE_MONN</t>
  </si>
  <si>
    <t xml:space="preserve">Montagne vivante – Natura 2000</t>
  </si>
  <si>
    <t xml:space="preserve">GE_043N</t>
  </si>
  <si>
    <t xml:space="preserve">CC Argonne ardennaise</t>
  </si>
  <si>
    <t xml:space="preserve">Prairies d’Autry – Natura 2000 (site 043)</t>
  </si>
  <si>
    <t xml:space="preserve">Communauté de communes de l'Argonne Ardennaise</t>
  </si>
  <si>
    <t xml:space="preserve">44-46 rue du chemin salé – 08400 VOUZIERS</t>
  </si>
  <si>
    <t xml:space="preserve">03 24 71 59 93 - 06 37 73 33 18</t>
  </si>
  <si>
    <t xml:space="preserve">a.musu@argonne-ardennaise.fr</t>
  </si>
  <si>
    <t xml:space="preserve">Le territoire couvre la zone de protection spéciale Natura 2000 « Prairies d’Autry », constituées de vastes prairies de fauche mésophiles à mésohygrophiles et hygrophiles, ainsi que de quelques pâtures. La flore y est exceptionnelle et comprend des espèces en voie de disparition. Les prairies se situent dans le lit majeur de la Dormoise. Quelques boisements, étangs et mares sont également présents sur le site. Les différents types de prairies et les boisements humides sont des habitats patrimoniaux en voie de régression et très menacés par l’intensification des pratiques agricoles. La valeur écologique et la richesse floristique exceptionnelles de ces prairies est notamment liée au fait qu’elles sont souvent restées relativement épargnées par l’apport direct d’engrais et de produits phytosanitaires.</t>
  </si>
  <si>
    <t xml:space="preserve">Aux alentours du site Natura 2000, les terres labourées dominent, avec une tendance à la poursuite du recul des prairies compte tenu du contexte socio-économique favorable aux cultures au détriment de l’élevage bovin. Toutefois, peu propice à l’implantation de cultures d’hiver, le site reste majoritairement valorisé par des exploitations de polyculture-élevage disposant d’une part réduite de prairies permanentes. La surface agricole (166 hectares) est divisée en une cinquantaine de parcelles exploitées par 22 exploitants.
Les principales menaces sont l’intensification des pratiques (fertilisation, comblement ou curage des fossés…) et le retournement des prairies au profit des cultures.</t>
  </si>
  <si>
    <t xml:space="preserve">- Maintien de l’élevage d’herbivores et préservation ou restauration des prairies remarquables à flore exceptionnelle, en tant que milieux favorables à la biodiversité faunistique et à la qualité de l'eau (enjeu pour Chabot, Lamproie de Planer).
- Au sein de la mosaïque paysagère, maintien en bon état de conservation des différents habitats patrimoniaux ou non (prairies, roselières, mégaphorbiaies, fruticée, certaines zones rudérales) et des espèces qui leur sont inféodées par la promotion d’une gestion extensive adaptée et économe en intrants.</t>
  </si>
  <si>
    <t xml:space="preserve">GE_053N</t>
  </si>
  <si>
    <t xml:space="preserve">Prairies de la vallée de l’Aisne – Natura 2000 (site 053)</t>
  </si>
  <si>
    <t xml:space="preserve">Le territoire couvre la zone spéciale de conservation Natura 2000 « Prairies de la vallée de l'Aisne ». Sur les 9 habitats naturels d’intérêt (botanique, ornithologique, entomologique et ichtyologique), 4 habitats naturels sont à considérer comme prioritaires :
- la végétation aquatique flottante des eaux stagnantes ;
- les prairies de fauche moyennement humides caractérisées par un recouvrement d’eau temporaire ;
- les mégaphorbiaies ;
- les boisements alluviaux.</t>
  </si>
  <si>
    <t xml:space="preserve">Plusieurs menaces pèsent sur les habitats :
1° La perturbation de la dynamique naturelle du cours de l’Aisne, l’eutrophisation des noues (déjections animales lors de l’abreuvement, fertilisation), l’embroussaillement des points d’eau entraînant la disparition de la végétation aquatique flottante ;
2° L’eutrophisation, la banalisation de la flore (fertilisation, amendement, chargement) et le retournement des prairies de fauche ;
3° L’embroussaillement menaçant la mégaphorbiaie ;
4° Les coupes rases, la populiculture et la disparition des boisements alluviaux.
Les prairies de fauche exclusive (principalement foin et enrubannage ; ensilage d’herbe peu pratiqué) sont majoritaires. Les prairies clôturées sont utilisées en pâturage, exclusif ou mixte.
1° S’agissant des prairies de fauche exclusive, la date de la première coupe s’étale de mi-mai à mi-juin selon les conditions météorologique (moyenne : première quinzaine de juin). La fauche tend à devenir plus précoce (changement climatique). La deuxième coupe, enrubannée ou non, intervient généralement entre mi-août et début septembre. La fertilisation des prairies est principalement minérale.
2° Les prairies exploitées en fauche et pâturage font l’objet de différents modes de conduite. La fertilisation minérale tient compte des apports par les déjections au pâturage. Une fumure de fond occasionnelle peut être pratiquée. L’affouragement au pâturage est peu répandu.
3° S’agissant des prairies exclusivement pâturées, la mise à l’herbe se fait d’avril à début, en fonction du ressuyage des sols. La rentrée à l’étable a lieu fin octobre, début novembre (les femelles pleines peuvent être rentrées plus tôt). Ces prairies ne sont pas fertilisées mais peuvent bénéficier d’une fumure de fond (P, K, Ca, Mg). La fauche des refus (avec ou sans exportation de la biomasse) est nécessaire pour limiter l’invasion par des plantes sans valeur fourragère (chardons, …).</t>
  </si>
  <si>
    <t xml:space="preserve">- Maintien de l’élevage d’herbivores et préservation ou restauration des prairies (fauche, pâtures) et milieux humides, en tant que milieux favorables à la biodiversité faunistique et à la qualité de l'eau (fonction de zone tampon).
- Au sein de la mosaïque paysagère, maintien en bon état de conservation des différents habitats et des espèces qui leur sont inféodées par la promotion d’une gestion extensive adaptée, économe en intrants : absence de fertilisation et limitation du chargement (enjeu de bonne qualité de l’eau pour plusieurs poissons : Chabot, Lamproie de Planer, Loche de rivière, Bouvière…), fauche tardive (enjeu pour 1° les oiseaux nicheurs au sol : Râle des Genêts, Courlis cendré, Tarier des prés… et 2° les insectes : Cuivré des marais, Agrion de Mercure, Cordulie à corps fin…).</t>
  </si>
  <si>
    <t xml:space="preserve">GE_209N</t>
  </si>
  <si>
    <t xml:space="preserve">Confluence vallées de l’Aisne et de l’Aire – Natura 2000 (site 209)</t>
  </si>
  <si>
    <t xml:space="preserve">Le territoire couvre la zone de protection spéciale Natura 2000 « Confluence des vallées de l'Aisne et de l'Aire », très majoritairement composée de milieux agricoles ouverts (prairies : 85 % de la surface du site ; cultures : 6 %). Ne représentant qu’une faible part du territoire, les cours d’eau et milieux humides sont toutefois des éléments clés de son attractivité pour l’avifaune. Enfin, quelques boisements sont présents. La plupart des enjeux portent sur le maintien d’habitats prairiaux favorables aux oiseaux (préservation de la mise en culture et du drainage, maintien du pâturage...). Les prairies et pâtures ont été caractérisées et cartographiées en fonction de leur mode de gestion (surfaces en herbe exploitées en pâturage : 52 % du total) et de leur degré d’humidité (prairies méso-hygrophiles : près de 75% du total). Dans la vallée de l’Aire, les cultures sont plus développées et les surfaces en herbe résiduelles sont principalement des pâtures mésophiles. Le site accueille un grand nombre d’espèces d’oiseaux patrimoniales, notamment celles inféodées aux milieux ouverts et humides. D’autres espèces de vertébrés patrimoniaux sont également présentes, notamment le Chat sauvage, classé « vulnérable » sur la liste rouge régionale des mammifères et cité en annexe IV de la directive Habitats.</t>
  </si>
  <si>
    <t xml:space="preserve">Les 4 principales menaces pour les espèces prioritaires sont :
1° La modification des pratiques agricoles : retournement et drainage des prairies, fertilisation, fauche précoce, suppression des haies, utilisation de produits phytosanitaires ;
2° L’artificialisation et la dégradation des rivières : rectification ou enrochement des berges, ouvrages de régulation des crues, pollution liée à la fertilisation ;
3° La gestion sylvicole : travaux réalisés en période de nidification ;
4° Le dérangement ou la destruction directe d’individus : lignes électriques, parcs éoliens, chasse…</t>
  </si>
  <si>
    <t xml:space="preserve">Les milieux ouverts (prairies de fauche, pâtures, cultures et haies environnantes) occupent la quasi-totalité du site, avec une prédominance des prairies. Les 10 espèces à fort enjeu doivent faire l’objet de mesures de conservation de manière prioritaire : Balbuzard pêcheur, Martin Pêcheur d’Europe, Milans noir et royal, Pie-grièche écorcheur, Courlis cendré, Hirondelle de rivage, Petit Gravelot, Râle des Genêts, Vanneau huppé.
Les enjeux sont :
- le maintien de l’élevage d’herbivores et la préservation des prairies et milieux humides, en tant qu'habitats favorables à la biodiversité faunistique et à la qualité de l'eau (fonction de zone tampon) 
- le maintien en bon état de conservation des différents habitats prairiaux et des espèces qui leur sont inféodées, dont certaines sont menacées sur le site, par la promotion d’une gestion extensive adaptée, économe en intrants 
- la création de prairies et de couverts d’intérêt faunistique et floristique 
- la restauration de la dynamique naturelle des rivières et la sensibilisation de leurs usagers (préservation des micro-habitats de certains oiseaux) 
- la gestion adaptée des ripisylves et petits boisements.</t>
  </si>
  <si>
    <t xml:space="preserve">GE_210N</t>
  </si>
  <si>
    <t xml:space="preserve">Vallée de l’Aisne à Mouron – Natura 2000 (site 210)</t>
  </si>
  <si>
    <t xml:space="preserve">Le territoire couvre la zone de protection spéciale « Vallée de l’Aisne à Mouron », qui est composée de prairies pour 78 % de sa surface. Les prairies de fauche sont majoritaires (65 % du total). Les prairies mésophiles représentent 55 % du total (prairies hygrophiles et méso-hygrophiles : 45 %). Les prairies représentent le principal habitat de nombreuses espèces patrimoniales comme le Râle des Genêts, le Courlis cendré, le Tarier des prés ou encore le Pipit farlouse. Certains secteurs de prairies présentent des linéaires de haies et d’arbres alignés très intéressants. Ces éléments fixes du paysage couplés aux milieux herbagers sont des territoires de choix pour la Pie-grièche écorcheur et de nombreuses espèces de rapaces. Les milieux forestiers, peu étendus (inférieur à 15 % du site), peuvent toutefois être d’un grand intérêt patrimonial (boisements alluviaux). Les boisements alluviaux évoluent au fil du temps et en fonction de la dynamique de la rivière Aisne. Ils sont le refuge notamment du Milan noir (nidification) et du Balbuzard pêcheur (halte migratoire). Les zones humides sont principalement composées par le cours de l’Aisne et ses annexes hydrauliques (noues, bras morts,…). L’Aisne est un cours d’eau sauvage, inondant régulièrement et qui méandre encore beaucoup. Cette dynamique fluviale propose des habitats particuliers (falaises et îlots de graviers) favorables à une avifaune spécifique de ce type de cours d’eau (Martin pêcheur, Hirondelle de rivage, Petit Gravelot). L’ensemble de ces milieux permet d’obtenir une mosaïque d’habitats qui favorise la biodiversité de ce site</t>
  </si>
  <si>
    <t xml:space="preserve">Dans ce territoire très agricole, les exploitations de polyculture-élevage laitier sont dominantes. L’élevage permet de valoriser le surfaces agricoles inondables. Pour la plupart, les prairies pâturées sont gérées extensivement (fertilisation, chargement). Les prairies de fauche, en particulier celles ensilées, font l’objet d’une exploitation plus intensive, ce qui est peu favorable à l’avifaune.
Les 4 principales menaces pour les espèces prioritaires sont :
1° La modification des pratiques agricoles : retournement et drainage des prairies, fertilisation, fauche précoce, suppression des haies, utilisation de produits phytosanitaires ;
2° L’artificialisation et la dégradation des rivières : rectification ou enrochement des berges, ouvrages de régulation des crues, pollution liée à la fertilisation ;
3° La gestion sylvicole : travaux réalisés en période de nidification ;
4° Le dérangement ou la destruction directe d’individus : lignes électriques, parcs éoliens, chasse…</t>
  </si>
  <si>
    <t xml:space="preserve">Les espèces prioritaires concernées : Balbuzard pêcheur, Courlis cendré, Martin pêcheur, Milan noir, Milan royal, Pie-grièche écorcheur, Râle des genêts, Vanneau huppé, Pie Grièche grise et Tarier des prés.
Les enjeux sont :
- le maintien de l’élevage d’herbivores et la préservation des prairies et milieux humides, en tant qu'habitats favorables à la biodiversité faunistique et à la qualité de l'eau (fonction de zone tampon) 
- le maintien en bon état de conservation des différents habitats prairiaux et des espèces qui leur sont inféodées, dont certaines sont menacées sur le site, par la promotion d’une gestion extensive adaptée, économe en intrants 
- la création de prairies et de couverts d’intérêt faunistique et floristique.</t>
  </si>
  <si>
    <t xml:space="preserve">GE_098N</t>
  </si>
  <si>
    <t xml:space="preserve">CC Crêtes préardennaises</t>
  </si>
  <si>
    <t xml:space="preserve">Site à chiroptères de la vallée de la Bar – Natura 2000 (site 098)</t>
  </si>
  <si>
    <t xml:space="preserve">Association ReNArd</t>
  </si>
  <si>
    <t xml:space="preserve">3 grande rue – 08430 POIX-TERRON</t>
  </si>
  <si>
    <t xml:space="preserve">03 24 33 54 23</t>
  </si>
  <si>
    <t xml:space="preserve">contact@renard-asso.org</t>
  </si>
  <si>
    <t xml:space="preserve">Le territoire couvre la zone spéciale de conservation Natura 2000 « Site à chiroptères de la vallée de la Bar ». Territoire inondable, parfois même en été, les prairies de fauche ou pâturées occupent l’essentiel de la surface agricole du site, qui se caractérise par un important réseau bocager. Une trentaine de mares prairiales sont recensées, accueillant une importante population de Triton crêté. La conservation des habitats prairiaux et du réseau bocager sont indispensables au maintien des espèces d’intérêt du site (importants effectifs de chauve-souris, insectes, amphibiens…).</t>
  </si>
  <si>
    <t xml:space="preserve">Pâturage, fauche</t>
  </si>
  <si>
    <t xml:space="preserve">Conservation et gestion extensive des prairies et des mares.</t>
  </si>
  <si>
    <t xml:space="preserve">GE_208N</t>
  </si>
  <si>
    <t xml:space="preserve">CC Pays rethelois</t>
  </si>
  <si>
    <t xml:space="preserve">Vallée de l’Aisne en aval de Château-Porcien – Natura 2000 (site 208)</t>
  </si>
  <si>
    <t xml:space="preserve">Communauté de communes du Pays rethélois</t>
  </si>
  <si>
    <t xml:space="preserve">30 avenue de Bourgoin – 08300 SAULT-LES-RETHEL</t>
  </si>
  <si>
    <t xml:space="preserve">03 52 10 01 00</t>
  </si>
  <si>
    <t xml:space="preserve">accueil@cc-paysrethelois.fr</t>
  </si>
  <si>
    <t xml:space="preserve">Le territoire, situé en Champagne crayeuse, couvre la zone de protection spéciale Natura 2000 « Vallée de l’Aisne en aval de Château-Porcien » (1 148 hectares). Reconnu pour sa richesse écologique exceptionnelle (en particulier avifaunistique), il est inondable, peu urbanisé et constitué principalement de milieux agricoles, avec un relief peu marqué (60 à 70 mètres). Le site s’étire en longueur au sein de la vallée de l’Aisne et de son lit majeur. Le lit mineur de l’Aisne, au cours sauvage, présente quant à lui une succession d’atterrissement et de berges abruptes, l’ensemble étant encadré par une ripisylve plus ou moins épaisse, constituée de feuillus tendres ou durs, et parfois de peupleraies abandonnées.</t>
  </si>
  <si>
    <t xml:space="preserve">Les principales menaces pour le maintien en bon état de conservation des espèces visées et de leurs habitats sont le drainage et le retournement des prairies, la fertilisation, les traitements phytosanitaires, l’avancement des dates de fauche et la suppression des haies.
La création de gravières et de plans d’eau en lieu et place des systèmes herbagers alluviaux, ainsi que l’exploitation des boisements et leur conversion en peupleraie sont également à signaler.</t>
  </si>
  <si>
    <t xml:space="preserve">- Maintien de l’élevage d’herbivores et préservation des prairies, notamment humides, en tant que milieux favorables à la biodiversité faunistique et à la qualité de l'eau (fonction de zone tampon)
- Maintien en bon état de conservation des habitats prairiaux et des espèces qui leur sont inféodées par la promotion d’une gestion extensive adaptée, économe en intrants
- Création de prairies et de couverts d’intérêt faunistique et floristique
- Maintien et entretien durable des ligneux (arbres, haies)</t>
  </si>
  <si>
    <t xml:space="preserve">GE_STEN</t>
  </si>
  <si>
    <t xml:space="preserve">CC Pays Stenay – Val dunois</t>
  </si>
  <si>
    <t xml:space="preserve">Vallée de la Meuse, secteur de Stenay – Natura 2000</t>
  </si>
  <si>
    <t xml:space="preserve">Communauté de communes du Pays de Stenay et du Val Dunois</t>
  </si>
  <si>
    <t xml:space="preserve">6 D avenue de Verdun – 55700 STENAY</t>
  </si>
  <si>
    <t xml:space="preserve">03.29.80.31.81</t>
  </si>
  <si>
    <t xml:space="preserve">eau-natura@ccstenaydun.fr</t>
  </si>
  <si>
    <t xml:space="preserve">Le territoire couvre le site Natura 2000 « Vallée de la Meuse, secteur de Stenay », classé à la fois zone de conservation spéciale et zone de protection spéciale (près de 2 400 hectares). Au titre de la directive Oiseaux, en raison de la mosaïque d’habitats (prairies alluviales, milieux aquatiques et éléments fixes paysagers), le site est intéressant pour de nombreuses espèces et à différentes phases (hivernage, migration prénuptiale, nidification, migration postnuptiale). Au titre de la directive Habitats, le site est important pour plusieurs taxons et habitats (flore remarquable, chiroptères, poissons, amphibiens et insectes).</t>
  </si>
  <si>
    <t xml:space="preserve">Dans un contexte peu favorable au maintien de l’élevage et des prairies permanentes, la préservation en bon état de conservation et la restauration des milieux prairiaux, et des espèces qui en dépendent, sont liées au maintien de pratiques extensives d’élevage de bovins : prairies de fauche à Râle des Genêts, mégaphorbiaie à Reine des prés, prairies mésophiles à Colchique d’automne, milieux humides de la vallée alluviale de la Meuse.
Le site Natura 2000 de Stenay constitue le dernier bastion pérenne de reproduction du Râle des Genêts (enjeu de conservation national) du secteur lorrain.
Le retournement des prairies constitue une menace majeure.</t>
  </si>
  <si>
    <t xml:space="preserve">- Maintien de l’élevage d’herbivores et préservation des prairies et milieux humides, ainsi que de la diversité floristique remarquable de ces derniers, en tant que milieux favorables à la biodiversité faunistique et à la qualité de l'eau (fonction de zone tampon).
- Maintien en bon état de conservation des différents habitats prairiaux et des espèces qui leur sont inféodées (Râle des genêts, Courlis cendré…) par la promotion d’une gestion extensive adaptée, économe en intrants.
- Création de prairies.</t>
  </si>
  <si>
    <t xml:space="preserve">GE_MMAN</t>
  </si>
  <si>
    <t xml:space="preserve">CC Porte Vosges méridionales</t>
  </si>
  <si>
    <t xml:space="preserve">Confluence Moselle – Moselotte – Natura 2000 – Azurés des paluds</t>
  </si>
  <si>
    <t xml:space="preserve">Communauté de communes de la Porte des Vosges Méridionales
M. Thomas PROQUEZ</t>
  </si>
  <si>
    <t xml:space="preserve">4 rue des Grands Moulins – BP 40056 – 88202 REMIREMONT Cedex</t>
  </si>
  <si>
    <t xml:space="preserve">03.29.26.11.24</t>
  </si>
  <si>
    <t xml:space="preserve">thomas.proquez@ccpvm.fr</t>
  </si>
  <si>
    <t xml:space="preserve">Le territoire couvert la zone de conservation spéciale Natura 2000 « Confluence Moselle-Moselotte ». Le site est un complexe écologique remarquable constitué des lits majeurs de la Moselotte et de la Moselle, de bras morts, d'étangs, de forêts alluviales à Aulnes et Frênes, de prairies de fauche inondables à Alchémille élevée et, pour les plus maigres d'entre elles, à Sanguisorbe (Grande pimprenelle), et de milieux issus de la déprise agricole comme les mégaphorbiaies (prairies d'herbes hautes sur sols humides et riches).
Ces habitats diversifiés accueillent une biodiversité exceptionnelle, entre autres le Flûteau nageant, l'Azuré des paluds, le Triton crêté et le Castor d'Europe.</t>
  </si>
  <si>
    <t xml:space="preserve">Il s’agit de promouvoir les pratiques favorables à l’accomplissement du cycle biologique du papillon Azuré :
- première coupe réalisée vers le 15 juin afin de permettre une floraison en juillet de la plante hôte (Sanguisorbe) ;
- non-utilisation du couvert prairial pendant la période de reproduction du papillon (juillet, août) ;
- absence ou limitation de la fertilisation azotée (au maximum 30 kg/ha par an) ;
- maintien de surfaces mises en défens.</t>
  </si>
  <si>
    <t xml:space="preserve">L’Azuré des paluds est un papillon présent dans les prairies maigres de fauche à Sanguisorbe, sa plante hôte. Son état de conservation est mauvais (effectifs bas et en baisse).
L’enjeu concerne le maintien de l’élevage d’herbivores et la préservation en bon état de conservation des prairies et milieux humides à Sanguisorbe et de son papillon hôte (Azuré) par la promotion d’une gestion extensive adaptée, économe en intrants.</t>
  </si>
  <si>
    <t xml:space="preserve">GE_VEZN</t>
  </si>
  <si>
    <t xml:space="preserve">CC Vezouze en Piémont </t>
  </si>
  <si>
    <t xml:space="preserve">Forêt et étang de Parroy, fort de Manonviller et vallée alluviale de la Vezouze – Natura 2000</t>
  </si>
  <si>
    <t xml:space="preserve">Communauté de communes de Vezouze en Piémont </t>
  </si>
  <si>
    <t xml:space="preserve">38 rue de la Voise – BP 08 – 54450 BLAMONT</t>
  </si>
  <si>
    <t xml:space="preserve">03.83.42.46.46 - 03.83.72.02.91</t>
  </si>
  <si>
    <t xml:space="preserve">cathy.nicolas@ccvp.fr</t>
  </si>
  <si>
    <t xml:space="preserve">Situé à l’Est de Lunéville, le site Natura 2000 « Forêt et étang de Parroy, vallée de la Vezouze et fort de Manonviller », classé zone spéciale de conservation, est fragmenté en plusieurs parties représentant des milieux bien distincts. L’étang de Parroy (92 ha) est réputé pour sa richesse avifaunistique. La forêt de Parroy (1 000 ha environ) est un grand massif forestier humide. Le fort de Manonviller est installé sur une éminence dominant les alentours de près de 100 m. La vallée alluviale de la Vezouze  (1 443 ha) présente une pente très faible, permettant l’installation de nombreux méandres. La présence de marnes argileuses conditionne fortement le fonctionnement des milieux humides à l’origine de la richesse écologique du site : l’étang avec sa grande roselière, la forêt avec sa multitude de ruisselets et de mares, et la vallée inondable de la Vezouze. Les habitats prairiaux représentent environ 1 000 ha au sein de la vallée. Seules les prairies de fauche présentent un cortège floristique comprenant des plantes patrimoniales avec leur cortège d’insectes.
Trois habitats d’intérêt communautaire sont présents sur le site et occupent 16 % de la surface totale :
- les prairies maigres de fauche de basse altitude (prairies mésophiles à Colchique d’automne) ;
- les mégaphorbiaies hygrophiles d’ourlets planitiaires et des étages montagnard à alpin : cet habitat correspond à des bordures herbacées hautes, nitrophiles et humides le long des cours d’eau et en bordure (groupement végétal Filipendulion). Il colonise les prairies de fauches humides ainsi que les pâtures après une interruption plus ou moins longue des pratiques agricoles ;
- végétation flottante de renoncules des rivières submontagnardes et planitiaires : cet habitat n’a été observé qu’au niveau des ponts. Afin de conserver cet habitat, il convient de limiter les rejets éventuels dans le lit mineur de la Vezouze et de limiter les pollutions agricoles à l’échelle du bassin versant.
 </t>
  </si>
  <si>
    <t xml:space="preserve">Trois principaux modes de gestion des prairies peuvent être distingués :
- fauche exclusive (30 % des surfaces) ;
- fauche puis pâturage (43 %) ;
- pâturage exclusif (27 %).
Les prairies maigres de fauche occupent les zones les plus élevées, donc les plus sèches, et sont de ce fait les plus en danger dans le système alluvial de la Vezouze. En effet, leur sol est rapidement ressuyé en cas d’inondation du fait de leur position topographique, ce qui les expose, plus que les autres groupements végétaux, à l’intensification des pratiques agricoles : épandage d’intrants, fauche de plus en plus précoce et augmentation du nombre de coupes.</t>
  </si>
  <si>
    <t xml:space="preserve">1° Habitats d’espèces d’intérêt communautaire :
Plusieurs espèces d’intérêt communautaire sont inféodées aux prairies gérées de façon extensive notamment :  
- l’Azuré des Paluds ;
- l’Azuré de la Sanguisorbe ;
- le Cuivré des Marais.
2° Autres espèces d’intérêt communautaire :
- l’Agrion de Mercure ;
- le Sonneur à ventre jaune ;
- plusieurs espèces de chiroptères.
 </t>
  </si>
  <si>
    <t xml:space="preserve">GE_MBXN</t>
  </si>
  <si>
    <t xml:space="preserve">CD 54</t>
  </si>
  <si>
    <t xml:space="preserve">Vallées du Madon, du Brénon et carrières de Xeuilley – Natura 2000</t>
  </si>
  <si>
    <t xml:space="preserve">Conseil départemental de Meurthe-et-Moselle
Service patrimoine naturel</t>
  </si>
  <si>
    <t xml:space="preserve">48 esplanade Jacques-Baudot – CO 90019 – 54035 NANCY cedex</t>
  </si>
  <si>
    <t xml:space="preserve">03 83 94 56 52</t>
  </si>
  <si>
    <t xml:space="preserve">abailleul@departement54.fr</t>
  </si>
  <si>
    <t xml:space="preserve">Le territoire couvre la zone spéciale de conservation Natura 2000 « Vallées du Madon, du Brénon et les carrières de Xeuilley », située sur le plateau lorrain dans le « pays du Saintois » (1 154 ha). A l’Ouest, la côte de Moselle et à l’Est, la rivière Moselle, forment les limites de ce « pays ». Cette zone est dominée au Sud, par la butte témoin de Sion-Vaudémont. Au Nord commence l’agglomération nancéienne au niveau de la confluence du Madon et de la Moselle. Le site englobe la rivière Madon sur environ 25 kilomètres, d’Haroué à Pont-Saint-Vincent et la rivière Brénon sur environ 5 kilomètres, d’Houdreville à Autrey, à sa confluence avec le Madon. Il compte également la carrière de Xeuilley. Il regroupe 4 grands types de milieux : la vallée du Madon, entourée de prairies et de terres agricoles ; la vallée du Brénon, entourée principalement de forêts ; deux cours d’eau : le Madon et le Brénon ; la carrière de Xeuilley.</t>
  </si>
  <si>
    <t xml:space="preserve">Il s’agit de promouvoir une utilisation tardive (fauche, pâture) des prairies à Colchiques et une absence (pour les milieux humides) ou une limitation de la fertilisation.</t>
  </si>
  <si>
    <t xml:space="preserve">Il s’agit de maintenir l’élevage d’herbivores, les prairies et les milieux humides, en tant que milieux favorables à la biodiversité faunistique et à la qualité de l'eau (fonction de zone tampon), ainsi que de promouvoir une gestion adaptée permettant l’accomplissement du cycle biologique d'une flore et d'une faune remarquables.
L’enjeu porte en particulier sur le maintien en bon état de conservation des prairies à Colchiques par une gestion extensive adaptée, économe en intrants, visant à éviter leur déprise et leur banalisation.</t>
  </si>
  <si>
    <t xml:space="preserve">GE_MEUN</t>
  </si>
  <si>
    <t xml:space="preserve">Vallée de la Meurthe de la Voivre à Saint-Clément et tourbière de la Basse Saint-Jean – Natura 2000</t>
  </si>
  <si>
    <t xml:space="preserve">Le territoire couvre en partie la zone spéciale de conservation Natura 2000 « Vallée de la Meurthe de la Voivre à Saint-Clément et tourbière de la Basse Saint-Jean » (2 034 ha ; tourbière de la Basse Saint-Jean non incluse) et s’étend sur deux départements : la Meurthe-et-Moselle et les Vosges. Le périmètre porte sur une surface de 2 081 hectares répartis de la manière suivante : 1 864 ha pour la vallée de la Meurthe en Meurthe-et-Moselle ; 170 ha pour la vallée de la Meurthe dans les Vosges ; 47 ha pour la tourbière de la Basse Saint-Jean située en Meurthe-et-Moselle.</t>
  </si>
  <si>
    <t xml:space="preserve">Il s’agit de promouvoir une utilisation tardive (fauche, pâture) des prairies à Colchiques, une absence (pour les milieux humides) ou une limitation de la fertilisation, la mise en défens des prairies à Sanguisorbe dans un objectif de préservation de papillon Azuré des paluds.</t>
  </si>
  <si>
    <t xml:space="preserve">De façon générale, il s’agit de maintenir l’élevage d’herbivores, les prairies et les milieux humides, en tant que milieux favorables à la biodiversité, à la qualité de l'eau (fonction de zone tampon) et à la régulation du cycle de l’eau, ainsi que de promouvoir une gestion adaptée, économe en intrants, permettant l’accomplissement du cycle biologique d'une flore et d'une faune remarquables.
En particulier, l’objectif est de maintenir en bon état de conservation les prairies à Sanguisorbe et de son papillon hôte (Azuré des paluds) dans les secteurs à enjeu, tout en assurant une continuité écologique.</t>
  </si>
  <si>
    <t xml:space="preserve">GE_VAMN</t>
  </si>
  <si>
    <t xml:space="preserve">CD 55</t>
  </si>
  <si>
    <t xml:space="preserve">Vallée de la Meuse – Natura 2000</t>
  </si>
  <si>
    <t xml:space="preserve">Chambre d'agriculture de Meuse</t>
  </si>
  <si>
    <t xml:space="preserve">03 29 76 81 50</t>
  </si>
  <si>
    <t xml:space="preserve">claire.schmitt@meuse.chambagri.fr ; nicolas.henry@meuse.chambagri.fr</t>
  </si>
  <si>
    <t xml:space="preserve">Le territoire couvre la zone de protection spéciale Natura 2000 « Vallée de la Meuse » (département de la Meuse), incluant deux secteurs classés en zones spéciales de conservation Natura 2000 : « secteur de Sorcy-Saint-Martin » et « Meuse et ses annexes hydrauliques ». Il couvre une surface de 13 562 ha (dont 11 200 ha de surfaces agricoles, dont 95 % de prairies), de Brixey-aux-Chanoines, au Sud du département, jusqu'à Vilosnes-Haraumont situé au Nord-Ouest du département.
Ce complexe humide de la vallée de la Meuse est composé du fleuve et de ses annexes, de prairies majoritairement inondables, de marais, de forêts alluviales et de milieux secs de type pelouses calcaires sur certains coteaux. Les systèmes de polyculture-élevage bovin (lait, viande) sont prédominants.</t>
  </si>
  <si>
    <t xml:space="preserve">Les menaces pèsent principalement sur le maintien et la gestion extensive des prairies permanentes, et de l’activité d’élevage bovin correspondante, des annexes hydrauliques, des éléments fixes du paysages (haies, arbustes…).</t>
  </si>
  <si>
    <t xml:space="preserve">Le site présente un intérêt ornithologique exceptionnel avec la présence de 134 espèces d’oiseaux dont 30 d’intérêt communautaire. Les prairies, les berges et le bocage constituent de vastes territoires de chasse et d'alimentation pour certains oiseaux et sont propices à la nidification de l'avifaune (Courlis cendré, Râle des genêts, Tarier des prés, Guêpier d’Europe, Pie Grièche écorcheur, Martin Pêcheur, Petit Gravelot, Hirondelle de rivage…).
Les enjeux sont les suivants :
- maintenir l’élevage d’herbivores, les prairies à flore diversifiée et les milieux humides, en tant que milieux favorables à la biodiversité faunistique et à la qualité de l'eau (fonction de zone tampon), ainsi que promouvoir une gestion adaptée, économe en intrants, permettant l’accomplissement du cycle biologique des espèces cibles 
- création de prairies et de couverts d’intérêt faunistique et floristique.</t>
  </si>
  <si>
    <t xml:space="preserve">GE_TER5</t>
  </si>
  <si>
    <t xml:space="preserve">CeA</t>
  </si>
  <si>
    <t xml:space="preserve">Territoires du Haut-Rhin – Biodiversité (Agence de l'eau Rhin-Meuse)</t>
  </si>
  <si>
    <t xml:space="preserve">Chambre d'agriculture d'Alsace – M. Nicolas JEANNIN (animateur)</t>
  </si>
  <si>
    <t xml:space="preserve">11 rue Jean Mermoz – BP 80038 – 68127 SAINTE-CROIX-EN-PLAINE</t>
  </si>
  <si>
    <t xml:space="preserve">06 48 22 58 56</t>
  </si>
  <si>
    <t xml:space="preserve">nicolas.jeannin@alsace.chambagri.fr</t>
  </si>
  <si>
    <t xml:space="preserve">Le territoire est concerné par 3 PAEC situés dans le Haut-Rhin, définis en fonction des enjeux :
- PAEC Territoires du Haut-Rhin – Biodiversité (GE_TER5) : correspond aux zonages établis par les structures intercommunales haut-rhinoises ayant validé leur programme d'actions GERPLAN (hors Colmar Agglomération) ;
- PAEC Territoires du Haut-Rhin – Eau (GE_TERE) : correspond au zonage des aires d'alimentation de captages dégradés ;
- PAEC Territoires du Haut-Rhin – Natura 2000 (GE_TERN) : correspond aux zonages Natura 2000 suivants : « Zones agricoles de la Hardt », « Jura alsacien » et « Vallée de la Largue ».
Des PAEC complémentaires sont ouverts par ailleurs pour les secteurs du massif vosgien (PAEC Montagne vivante) et de la bande rhénane (PAEC Ried de l'Ill et bande rhénane, historiquement géré par la Région Grand Est).
Le périmètre s'étend principalement dans la plaine et déborde légèrement sur le piémont. Du Nord au Sud, se trouvent :
- les rieds alsaciens (Nord Est), inondables et à tendance humide ;
- la Hardt, secteur de plaine à tendance sèche ;
- le Sundgau collines et vallons ;
- le Jura Alsacien (zone de montagne).</t>
  </si>
  <si>
    <t xml:space="preserve">Globalement, l'intensification et l'uniformisation de certaines pratiques agricoles présentent un risque au regard de la biodiversité et des milieux endémiques.
Certaines prairies peuvent être menacées par le drainage, le retournement, le sur-semis, les remblais. L'absence de bandes enherbées sur certains cours d'eau ou fossés peuvent nuire à la qualité de l'eau. L'augmentation des prélèvements agricoles afin de faire face aux changements climatiques pourrait nuire au bon état de conservation des habitats et des espèces d'intérêt communautaire.
Le maintien de l'élevage d’herbivores et des prairies est importante notamment :
- pour la préservation de nombreuses espèces d'intérêt communautaire (sites Natura 2000) ou d’intérêt national (Milan royal, Azuré de la croisette...), notamment dans le cadre de la mise en oeuvre de plans nationaux d'actions en faveur des espèces menacées ;
- pour la préservation de la qualité de l’eau et la régulation de son cycle ;
- pour la protection des sols contre l’érosion, en particulier dans la cadre de luttre contre les coulées de boue.
Pour la Hardt agricole composée de grandes parcelles, l'exploitation de cultures de céréales et d'oléoprotéagineux ainsi que les calendriers culturaux sont peu adaptés à l'Oedicnème criard qui s'installe dans les cultures tardives au sol nu ou quasi nu. </t>
  </si>
  <si>
    <t xml:space="preserve">Au sein des Territoires du Haut-Rhin, 3 zonages PAEC ont été constitués pour répondre à 5 enjeux principaux :
- la préservation de la biodiversité : préserver les espèces remarquables ou ordinaires et leurs habitats, faire évoluer les pratiques agricoles vers une meilleure prise en compte de l'environnement et de ces espèces ;
- la protection de la ressource en eau : favoriser l'implantation de couverts permanents dans les zones de captage dégradées, faire évoluer les pratiques agricoles vers une gestion plus extensive des couverts ;
- la préservation des zones humides caractérisée par une végétation spécifique, en vue de la préservation de la biodiversité et de la qualité de la ressource en eau ;
- la lutte contre l'érosion des sols et les risques de coulées de boue en limitant le ruissellement par le maintien et le développement de couverts permanents et favoriser l'infiltration de l'eau ;
- le maintien des espaces ouverts en montagne (Jura Alsacien).</t>
  </si>
  <si>
    <t xml:space="preserve">GE_TERE</t>
  </si>
  <si>
    <t xml:space="preserve">Territoires du Haut-Rhin – Eau (Agence de l'eau Rhin-Meuse)</t>
  </si>
  <si>
    <t xml:space="preserve">GE_TERN</t>
  </si>
  <si>
    <t xml:space="preserve">Territoires du Haut-Rhin – Natura 2000</t>
  </si>
  <si>
    <t xml:space="preserve">GE_ZE15</t>
  </si>
  <si>
    <t xml:space="preserve">Rieds Zembs, Dachsbach, Bruch de l’Andlau – Biodiversité – Avifaune (Agence de l'eau Rhin-Meuse)</t>
  </si>
  <si>
    <t xml:space="preserve">Collectivité européenne d'Alsace</t>
  </si>
  <si>
    <t xml:space="preserve">Direction de l’environnement et de l’agriculture – Service environnement et territoires – Place du Quartier Blanc – F-67964 STRASBOURG Cedex</t>
  </si>
  <si>
    <t xml:space="preserve">03 88 76 64 06</t>
  </si>
  <si>
    <t xml:space="preserve">vanessa.garnero@alsace.eu</t>
  </si>
  <si>
    <t xml:space="preserve">Le territoire du PAEC, constitué pour répondre plus spécifiquement à un enjeu de préservation des oiseaux, est situé à proximité (zone d’accompagnement) du site Natura 2000 « secteur alluvial Rhin – Ried – Bruch, Bas-Rhin », classé en zone spéciale de conservation et qui fait l’objet de 2 PAEC complémentaires dédiés.  Dans son ensemble, le territoire, qui s’étend sur 3 entités distinctes, est constituée majoritairement de milieux ouverts (céréales : 57 % ; prairies : 32 %), de quelques bois et forêts, de gravières et de secteurs urbanisés :
- le Bruch de l’Andlau (3 400 ha environ), ancien marais s’allongeant sur 13 km au sud-ouest de Strasbourg, se caractérise par des sols hydromorphes en raison de l'affleurement et des remontées de la nappe phréatique ;
- le Ried de la Zembs (4 400 ha), situé à une trentaine de kilomètres au sud de Strasbourg, est qualifié de Ried noir (sols tourbeux de couleur foncée). Peu fertile et marécageux, il est souvent inondé par des remontées hivernales de la nappe phréatique qui contribuent très fortement à la particularité écologique du site ;
- le Ried du Dachsbach (200 ha environ) prend naissance au pied du massif des Vosges.  Le secteur abrite une population importante d’oiseaux nicheurs (Courlis cendré, Alouette des champs, Vanneau huppé, Busard des roseaux, Pie-grièche écorcheur, Tarier des prés, Bruant proyer, Râle des Genêts) ainsi que des espèces floristiques protégées et/ou remarquables.  Outre leur fonction d’habitats pour de nombreuses espèces végétales et animales, ces prairies humides jouent un rôle important pour la préservation de la qualité de l’eau.</t>
  </si>
  <si>
    <t xml:space="preserve">Les pratiques agricoles correspondant aux enjeux environnementaux du territoire doivent permettre l'utilisation agricole des prairies tout en maintenant la faune et la flore en bon état de conservation, notamment les oiseaux nichant au sol et les espèces floristique protégées.
Ces pratiques sont principalement la mise en place de zones de mise en défens, une première fauche au 1er juillet ou au 1er septembre (selon les espèces à conserver), une fertilisation adaptée et un faible chargement au pâturage.</t>
  </si>
  <si>
    <t xml:space="preserve">De façon générale, il s’agit de maintenir l’élevage d’herbivores, les prairies et les milieux humides, en tant que milieux favorables à la biodiversité, la qualité de l'eau (fonction de zone tampon), la régulation du cycle de l’eau, ainsi que de promouvoir une gestion adaptée, économe en intrants et favorable à la préservation des habitats, des espèces correspondantes et de la qualité de l’eau.
Dans le territoire, 6 habitats prairiaux remarquables ont été répertoriés. Des zonages ont été définis pour promouvoir :
- la mise en œuvre de conditions favorables au maintien d’un cortège d'oiseaux protégés ou au statut de conservation précaire, dont certains nichent au sol ;
- la préservation d'habitats humides remarquables et de la végétation inféodée à ces milieux.</t>
  </si>
  <si>
    <t xml:space="preserve">GE_ZE1N</t>
  </si>
  <si>
    <t xml:space="preserve">Rieds Zembs, Dachsbach, Bruch de l’Andlau – Natura 2000 – Avifaune</t>
  </si>
  <si>
    <t xml:space="preserve">Le territoire du PAEC, constitué pour répondre plus spécifiquement à un enjeu de préservation des oiseaux, comprend le site Natura 2000 « secteur alluvial Rhin – Ried – Bruch, Bas-Rhin », classé en zone spéciale de conservation.  Dans son ensemble, le territoire, qui s’étend sur 3 entités distinctes, est constituée majoritairement de milieux ouverts (céréales : 57 % ; prairies : 32 %), de quelques bois et forêts, de gravières et de secteurs urbanisés :
- le Bruch de l’Andlau (3 400 ha environ), ancien marais s’allongeant sur 13 km au sud-ouest de Strasbourg, se caractérise par des sols hydromorphes en raison de l'affleurement et des remontées de la nappe phréatique ;
- le Ried de la Zembs (4 400 ha), situé à une trentaine de kilomètres au sud de Strasbourg, est qualifié de Ried noir (sols tourbeux de couleur foncée). Peu fertile et marécageux, il est souvent inondé par des remontées hivernales de la nappe phréatique qui contribuent très fortement à la particularité écologique du site ;
- le Ried du Dachsbach (200 ha environ) prend naissance au pied du massif des Vosges.  Le secteur abrite une population importante d’oiseaux nicheurs (Courlis cendré, Alouette des champs, Vanneau huppé, Busard des roseaux, Pie-grièche écorcheur, Tarier des prés, Bruant proyer, Râle des Genêts) ainsi que des espèces floristiques protégées et/ou remarquables.  Outre leur fonction d’habitats pour de nombreuses espèces végétales et animales, ces prairies humides jouent un rôle important pour la préservation de la qualité de l’eau.</t>
  </si>
  <si>
    <t xml:space="preserve">De façon générale, il s’agit de maintenir l’élevage d’herbivores, les prairies et les milieux humides, en tant que milieux favorables à la biodiversité, la qualité de l'eau (fonction de zone tampon), la régulation du cycle de l’eau, ainsi que de promouvoir une gestion adaptée, économe en intrants et favorable à la préservation des habitats, des espèces correspondantes et de la qualité de l’eau.
Dans le territoire, 4 habitats prairiaux d’intérêt communautaires ont été répertoriés. Des zonages ont été définis pour promouvoir :
- la mise en œuvre de conditions favorables au maintien d’un cortège d'oiseaux protégés ou au statut de conservation précaire, dont certains nichent au sol ;
- la préservation d'habitats humides remarquables et de la végétation inféodée à ces milieux.</t>
  </si>
  <si>
    <t xml:space="preserve">GE_ZE25</t>
  </si>
  <si>
    <t xml:space="preserve">Rieds Zembs, Dachsbach, Bruch de l’Andlau – Biodiversité – Maculinea (Agence de l'eau Rhin-Meuse)</t>
  </si>
  <si>
    <t xml:space="preserve">Le territoire du PAEC, constitué pour répondre plus spécifiquement à un enjeu de préservation des papillons Azurés (genre Maculinea), est situé à proximité (zone d’accompagnement) du site Natura 2000 « secteur alluvial Rhin – Ried – Bruch, Bas-Rhin », classé en zone spéciale de conservation et qui fait l’objet de 2 PAEC complémentaires dédiés.  Dans son ensemble, le territoire, qui s’étend sur 3 entités distinctes, est constituée majoritairement de milieux ouverts (céréales : 57 % ; prairies : 32 %), de quelques bois et forêts, de gravières et de secteurs urbanisés :
- le Bruch de l’Andlau (3 400 ha environ), ancien marais s’allongeant sur 13 km au sud-ouest de Strasbourg, se caractérise par des sols hydromorphes en raison de l'affleurement et des remontées de la nappe phréatique ;
- le Ried de la Zembs (4 400 ha), situé à une trentaine de kilomètres au sud de Strasbourg, est qualifié de Ried noir (sols tourbeux de couleur foncée). Peu fertile et marécageux, il est souvent inondé par des remontées hivernales de la nappe phréatique qui contribuent très fortement à la particularité écologique du site ;
- le Ried du Dachsbach (200 ha environ) prend naissance au pied du massif des Vosges.
Le secteur abrite notamment des papillons d’intérêt communautaire inféodés aux habitats prairiaux :
- le Cuivré des marais ;
- l’Azuré de la Sanguisorbe (Maculinea teleius) et l’Azuré des paluds (Maculinea nausithous), qui dépendent du développement de la Grande sanguisorbe entre mi-juin et mi-septembre et de la présence de fourmis du genre Myrmica ;
- la Noctuelle des Peucédans.</t>
  </si>
  <si>
    <t xml:space="preserve">Les pratiques agricoles correspondant aux enjeux environnementaux du territoire doivent permettre l'utilisation agricole des prairies tout en maintenant la faune et la flore en bon état de conservation et notamment les papillons Azurés du genre Maculinea et certaines espèces floristique protégées.
Ces pratiques sont principalement la mise en place de zones de mise en défens, une absence de fauche entre le 20 juin et le 31 août, une fertilisation adaptée et un faible chargement au pâturage.</t>
  </si>
  <si>
    <t xml:space="preserve">De façon générale, il s’agit de maintenir l’élevage d’herbivores, les prairies et les milieux humides, en tant que milieux favorables à la biodiversité, la qualité de l'eau (fonction de zone tampon), la régulation du cycle de l’eau, ainsi que de promouvoir une gestion adaptée, économe en intrants et favorable à la préservation des habitats, des espèces correspondantes et de la qualité de l’eau.
Dans le territoire, 6 habitats prairiaux remarquables ont été répertoriés. Des zonages ont été définis pour promouvoir :
- la mise en œuvre de conditions favorables au maintien de deux papillons protégés aux niveaux européen et français – Maculinea nausithous (Azuré des paluds) et Maculinea teleius (Azuré de la Sanguisorbe) – ;
- la préservation d'habitats humides remarquables et de la végétation inféodée à ces milieux.</t>
  </si>
  <si>
    <t xml:space="preserve">GE_ZE2N</t>
  </si>
  <si>
    <t xml:space="preserve">Rieds Zembs, Dachsbach, Bruch de l’Andlau – Natura 2000 – Maculinea</t>
  </si>
  <si>
    <t xml:space="preserve">Le territoire du PAEC, constitué pour répondre plus spécifiquement à un enjeu de préservation des papillons Azurés (genre Maculinea), comprend le site Natura 2000 « secteur alluvial Rhin – Ried – Bruch, Bas-Rhin », classé en zone spéciale de conservation.  Dans son ensemble, le territoire, qui s’étend sur 3 entités distinctes, est constituée majoritairement de milieux ouverts (céréales : 57 % ; prairies : 32 %), de quelques bois et forêts, de gravières et de secteurs urbanisés :
- le Bruch de l’Andlau (3 400 ha environ), ancien marais s’allongeant sur 13 km au sud-ouest de Strasbourg, se caractérise par des sols hydromorphes en raison de l'affleurement et des remontées de la nappe phréatique ;
- le Ried de la Zembs (4 400 ha), situé à une trentaine de kilomètres au sud de Strasbourg, est qualifié de Ried noir (sols tourbeux de couleur foncée). Peu fertile et marécageux, il est souvent inondé par des remontées hivernales de la nappe phréatique qui contribuent très fortement à la particularité écologique du site ;
- le Ried du Dachsbach (200 ha environ) prend naissance au pied du massif des Vosges.
Le secteur abrite notamment des papillons d’intérêt communautaire inféodés aux habitats prairiaux :
- le Cuivré des marais ;
- l’Azuré de la Sanguisorbe (Maculinea teleius) et l’Azuré des paluds (Maculinea nausithous), qui dépendent du développement de la Grande sanguisorbe entre mi-juin et mi-septembre et de la présence de fourmis du genre Myrmica ;
- la Noctuelle des Peucédans.</t>
  </si>
  <si>
    <t xml:space="preserve">De façon générale, il s’agit de maintenir l’élevage d’herbivores, les prairies et les milieux humides, en tant que milieux favorables à la biodiversité, la qualité de l'eau (fonction de zone tampon), la régulation du cycle de l’eau, ainsi que de promouvoir une gestion adaptée, économe en intrants et favorable à la préservation des habitats, des espèces correspondantes et de la qualité de l’eau.
Dans le territoire, 6 habitats prairiaux remarquables ont été répertoriés. Des zonages ont été définis pour promouvoir : 
- la mise en œuvre de conditions favorables au maintien de deux papillons protégés aux niveaux européen et français – Maculinea nausithous (Azuré des paluds) et Maculinea teleius (Azuré de la Sanguisorbe) – ;
- la préservation d'habitats humides remarquables et de la végétation inféodée à ces milieux.</t>
  </si>
  <si>
    <t xml:space="preserve">GE_ZO15</t>
  </si>
  <si>
    <t xml:space="preserve">Ried de la Zorn – Biodiversité – Avifaune (Agence de l'eau Rhin-Meuse)</t>
  </si>
  <si>
    <t xml:space="preserve">Situé à une quinzaine de kilomètres au nord de Strasbourg, le ried de la Zorn se définit par deux entités écologiques et agronomiques distinctes :
- la vallée de la Zorn, dont le lit mineur est inondé chaque année, est un corridor entre le massif des Vosges et les forêts de la plaine. Elle abrite des forêts semi-humides diversifiées, des prairies humides à fonds alluviaux d’une grande richesse faunistique ainsi que des espaces ouverts. Les prairies y sont prédominantes ;
- le ried de la Zorn est une zone plus large intégrant le cours d’eau et sa dérivation, ainsi que les chenaux secondaires. Les cultures sont dominantes. Contrairement à la vallée, le caractère humide de ce secteur dépend plus des variations du niveau de la nappe que du débordement de la rivière.
L’intérêt écologique du site est principalement lié à l’imbrication étroite entre plusieurs milieux humides naturels (prairies inondables, boisements humides, milieux palustres, réseau hydrographique) formant une mosaïque remarquable d’écosystèmes. Il abrite notamment une population importante d’oiseaux nicheurs (Courlis cendré, Alouette des champs, Pie-grièche écorcheur, Tarier des prés, Bruant proyer) ainsi que des espèces floristiques protégées et/ou remarquables.
Outre leur fonction d’habitats pour de nombreuses espèces végétales et animales, ces prairies humides jouent un rôle important pour la préservation de la qualité de l’eau.</t>
  </si>
  <si>
    <t xml:space="preserve">Les pratiques agricoles correspondant aux enjeux environnementaux du territoire doivent permettre l'utilisation agricole des prairies tout en maintenant la faune et la flore en bon état de conservation et notamment les oiseaux nichant au sol et les espèces floristiques protégées.
Ces pratiques sont principalement : la mise en place de zones de mise en défens, une première fauche au 1er juillet, une fertilisation adaptée et un faible chargement au pâturage.</t>
  </si>
  <si>
    <t xml:space="preserve">De façon générale, il s’agit de maintenir l’élevage d’herbivores, les prairies et les milieux humides, en tant que milieux favorables à la biodiversité, la qualité de l'eau (fonction de zone tampon), la régulation du cycle de l’eau, ainsi que de promouvoir une gestion adaptée, économe en intrants et favorable à la préservation des habitats, des espèces correspondantes et de la qualité de l’eau. Dans le territoire, des habitats prairiaux remarquables ont été répertoriés. Des zonages ont été définis pour promouvoir :
- la mise en œuvre de conditions favorables au maintien d’un cortège d'oiseaux protégés ou au statut de conservation précaire, dont certains nichent au sol 
- la préservation d'habitats humides remarquables et de la végétation inféodée à ces milieux.</t>
  </si>
  <si>
    <t xml:space="preserve">GE_ZO25</t>
  </si>
  <si>
    <t xml:space="preserve">Ried de la Zorn – Biodiversité – Maculinea (Agence de l'eau Rhin-Meuse)</t>
  </si>
  <si>
    <t xml:space="preserve">Situé à une quinzaine de kilomètres au nord de Strasbourg, le ried de la Zorn se définit par deux entités écologiques et agronomiques distinctes :
- la vallée de la Zorn, dont le lit mineur est inondé chaque année, est un corridor entre le massif des Vosges et les forêts de la plaine. Elle abrite des forêts semi-humides diversifiées, des prairies humides à fonds alluviaux d’une grande richesse faunistique ainsi que des espaces ouverts. Les prairies y sont prédominantes ;
- le ried de la Zorn est une zone plus large intégrant le cours d’eau et sa dérivation, ainsi que les chenaux secondaires. Les cultures sont dominantes. Contrairement à la vallée, le caractère humide de ce secteur dépend plus des variations du niveau de la nappe que du débordement de la rivière.
L’intérêt écologique du site est principalement lié à l’imbrication étroite entre plusieurs milieux humides naturels (prairies inondables, boisements humides, milieux palustres, réseau hydrographique) formant une mosaïque remarquable d’écosystèmes. Il abrite notamment des papillons d’intérêt communautaire inféodés aux habitats prairiaux humides :
- le Cuivré des marais ;
- l’Azuré de la Sanguisorbe (Maculinea teleius) et l’Azuré des paluds (Maculinea nausithous), qui dépendent du développement de la Grande sanguisorbe entre mi-juin et mi-septembre et de la présence de fourmis du genre Myrmica.
Outre leur fonction d’habitats pour de nombreuses espèces végétales et animales, ces prairies humides jouent un rôle important pour la préservation de la qualité de l’eau.</t>
  </si>
  <si>
    <t xml:space="preserve">Les pratiques agricoles correspondant aux enjeux environnementaux du territoire doivent permettre l'utilisation agricole des prairies tout en maintenant la faune et la flore en bon état de conservation et notamment les papillons Azurés du genre Maculinea et certaines espèces floristiques protégées.
Ces pratiques sont principalement : la mise en place de zones de mise en défens, une absence de fauche entre le 20 juin et le 31 août, une fertilisation adaptée et un faible chargement au pâturage.</t>
  </si>
  <si>
    <t xml:space="preserve">De façon générale, il s’agit de maintenir l’élevage d’herbivores, les prairies et les milieux humides, en tant que milieux favorables à la biodiversité, la qualité de l'eau (fonction de zone tampon), la régulation du cycle de l’eau, ainsi que de promouvoir une gestion adaptée, économe en intrants et favorable à la préservation des habitats, des espèces correspondantes et de la qualité de l’eau. Dans le territoire, des habitats prairiaux remarquables ont été répertoriés. Des zonages ont été définis pour promouvoir :
- la mise en œuvre de conditions favorables au maintien de deux papillons protégés aux niveaux européen et français – Maculinea nausithous (Azuré des paluds) et Maculinea teleius (Azuré de la Sanguisorbe) – ;
- la préservation d'habitats humides remarquables et de la végétation inféodée à ces milieux.</t>
  </si>
  <si>
    <t xml:space="preserve">GE_ZOXE</t>
  </si>
  <si>
    <t xml:space="preserve">Ried de la Zorn – Eau (Agence de l'eau Rhin-Meuse)</t>
  </si>
  <si>
    <t xml:space="preserve">Situé à une quinzaine de kilomètres au nord de Strasbourg, le ried de la Zorn se définit par deux entités écologiques et agronomiques distinctes :
- la vallée de la Zorn, dont le lit mineur est inondé chaque année, est un corridor entre le massif des Vosges et les forêts de la plaine. Elle abrite des forêts semi-humides diversifiées, des prairies humides à fonds alluviaux d’une grande richesse faunistique ainsi que des espaces ouverts. Les prairies y sont prédominantes ;
- le ried de la Zorn est une zone plus large intégrant le cours d’eau et sa dérivation, ainsi que les chenaux secondaires. Les cultures sont dominantes. Contrairement à la vallée, le caractère humide de ce secteur dépend plus des variations du niveau de la nappe que du débordement de la rivière.
L’intérêt écologique du site est principalement lié à l’imbrication étroite entre plusieurs milieux humides naturels (prairies inondables, boisements humides, milieux palustres, réseau hydrographique) formant une mosaïque remarquable d’écosystèmes. 
Outre leur fonction d’habitats pour de nombreuses espèces végétales et animales, ces prairies humides jouent un rôle important pour la préservation de la qualité de l’eau.</t>
  </si>
  <si>
    <t xml:space="preserve">Les pratiques agricoles correspondant aux enjeux environnementaux du territoire doivent permettre l'utilisation agricole des prairies tout en maintenant la faune et la flore en bon état de conservation et une protection de la ressource en eau.
Ces pratiques sont principalement : la mise en place de zones de mise en défens, des fauches adaptées aux enjeux environnementaux, une fertilisation adaptée aux enjeux eau, faune et flore et un faible chargement au pâturage.</t>
  </si>
  <si>
    <t xml:space="preserve">Dans les zonages définis (aires de captage d’eau potable, habitats humides remarquables), il s’agit :
- de maintenir l’élevage d’herbivores, les prairies et les milieux humides, en tant que milieux favorables à la biodiversité, la qualité de l'eau (fonction de zone tampon) et la régulation de son cycle ;
- de mettre en œuvre une gestion adaptée, économe en intrants et favorable à la préservation des habitats, des espèces correspondantes et de la qualité de l’eau.</t>
  </si>
  <si>
    <t xml:space="preserve">GE_ALLN</t>
  </si>
  <si>
    <t xml:space="preserve">CEN Lorraine</t>
  </si>
  <si>
    <t xml:space="preserve">Pelouses et prairies d’Allamps – Natura 2000</t>
  </si>
  <si>
    <t xml:space="preserve">Conservatoire d'espaces naturels de Lorraine</t>
  </si>
  <si>
    <t xml:space="preserve">3 rue du Président Robert Schuman – 57400 SARREBOURG</t>
  </si>
  <si>
    <t xml:space="preserve">06 31 07 14 25</t>
  </si>
  <si>
    <t xml:space="preserve">e.destrieux@cen-lorraine.fr</t>
  </si>
  <si>
    <t xml:space="preserve">Le territoire couvre la zone de conservation spéciale Natura 2000 « Pelouses d'Allamps et zones humides avoisinantes ». Il se situe au Sud-Ouest du département de Meurthe-et-Moselle, à proximité du département de la Meuse. Ce site comprend deux zones distantes d‘environ 1,5 km sur le rebord Sud des côtes de Toul, au sein du pays de Colombey-les-Belles. Ces deux entités occupent près de 49 ha sur les communes d’Allamps et de Barisey-la-Côte.
On distingue : au Nord, un petit vallon prairial autour du ruisseau et de l’étang de l’Etange, dans un repli des côtes de Meuse (27,7 ha) ; au Sud, une pelouse calcaire enfrichée occupant le revers d’une butte témoin des côtes de Meuse (17 ha).
Ces deux espaces se situent en domaine collinéen, à une altitude comprise entre 295 m pour la zone humide, jusqu’à près de 400 m pour le coteau sec. Proches des villages d’Allamps et de Barisey-la-Côte, ces deux espaces sont encore pour partie exploités, soit en prairies (fauche ou pâture), soit en arboriculture fruitière. Les surfaces agricoles du site Natura 2000 sont de l’ordre 17 ha dont 12 ha en prairies permanentes.</t>
  </si>
  <si>
    <t xml:space="preserve">Pour ce site, la pression de fauchage conditionne directement la typicité du cortège floristique prairial. La date habituelle de fauche des foins secs à maturité est le 11 mai. Le regain est exclusivement fauché.</t>
  </si>
  <si>
    <t xml:space="preserve">A) Seuls les habitats de prairies de fauche mésophiles sont concernées par ce PAEC.
1° Prairie maigre de fauche mésophile. Il s’agit de prairies de fauche situées au niveau du ruisseau de l’Etange et au Nord-Est de l’Etang. L’habitat de prairies maigres de fauche se rencontre principalement dans les plaines alluviales de Lorraine et se caractérise par la présence d’espèces assez mésophiles voire plus xérophiles et proches des espèces présentes dans les groupements du Mésobromion (pelouses calcaires). Les prairies à Colchique sont l’habitat préférentiel de la Centaurée jacée, du Plantain lancéolé, de la Renoncule âcre. Le fond prairial est constitué de graminées : la Flouve odorante, le Dactyle aggloméré, la Houlque laineuse, le Fromental, le Pâturin commun. A Allamps, l’habitat s’apparente à trois sous-associations, réparties selon un gradient hydrique, associé à un gradient topographique.
2° Prairie maigre de fauche xérophile, sous-association à Brome érigé. Dans cette sous-association, les espèces xérophiles des pelouses calcaires transgressent, notamment le Lin purgatif ou le Plantain lancéolé.
3° Prairie maigre de fauche mésophile, sous-association typique. Cette sous-association se caractérise par l’absence des espèces méso-hygrophiles et le maintien des espèces méso-xérophiles comme la Knautie des prés, la Véronique petit-chêne ou la Renoncule bulbeuse.
4° Prairie maigre de fauche méso-hygrophile, sous-association à Reine des prés. Elle se distingue des deux précédentes sous-associations par l’apparition des hygrophiles comme l’Angélique, le Cirse des maraîchers, la Lysimaque nummulaire et la Fleur de coucou (Lychnis flos-cuculi).
B) Espèces végétales remarquables. Le site n’abrite aucune espèce végétale d’intérêt communautaire mais plusieurs espèces d’intérêt régional.
1° Espèces oligotrophes : Langue de serpent, Scabieuse des prés, Succise des prés 
2° Orchidées : Orchis négligé, Orchis inacarnat. Les populations et la localisation de la Langue de Serpent, de la Scabieuse des prés, de l’Orchis incarnat et de la Succise des prés sont stables. L’Orchis négligé se maintient dans ses stations historiques et a même bénéficié de la réouverture par gyrobroyage de la mégaphorbiaie (apparition de nouvelles stations isolées).
C) Espèces animales d’intérêt communautaire. Le site abrite deux espèces d’intérêt communautaire (papillon Cuivré des marais, escargot Vertigo de Moulin). Ces espèces ne sont pas directement liées aux habitats de prairies mésophiles, mais le Cuivré des marais peut occasionnellement fréquenter ces habitats. Les enjeux principaux sont liés au maintien de l’habitat d’intérêt communautaire des prairies mésophiles, dont l’état de conservation est jugé moyen à bon, et des espèces protégées qui leur sont inféodées. Leur maintien est conditionné à l’adaptation des pratiques de gestion des prairies de fauche (fertilisation, date de fauche). Ces pratiques permettent de maintenir, voire d’améliorer, l’état de conservation des habitats et des espèces protégées correspondantes.
7 hectares de prairies sont des habitats d’intérêt communautaire (3 exploitations de polyculture-élevage situées à Allamps).</t>
  </si>
  <si>
    <t xml:space="preserve">GE_AM12</t>
  </si>
  <si>
    <t xml:space="preserve">Azurés des paluds Moselle Est – Prairies à Sanguisorbe – Biodiversité 2 (Agence de l'eau Rhin-Meuse)</t>
  </si>
  <si>
    <t xml:space="preserve">Conservatoire d'espaces naturel de Lorraine</t>
  </si>
  <si>
    <t xml:space="preserve">Laura JAILLARD - chargée de mission territoriale Moselle : 06.31.07.31.36</t>
  </si>
  <si>
    <t xml:space="preserve">l.jaillard@cen-lorraine.fr</t>
  </si>
  <si>
    <t xml:space="preserve">La Communauté d’agglomération de Sarreguemines Confluences (CASC) agit depuis 2007 en faveur des papillons Azurés (des paluds et de la Sanguisorbe ; nom latin des Azurés : Maculinea), rares et protégés, aux côtés du Conservatoire d’espaces naturels (CEN) de Lorraine. Le PAEC vise à poursuivre la mise en œuvre des mesures de protection des Azurés et de leurs habitats prairiaux pour la période 2022-2024 dans le cadre d’une action partenariale conduite avec le CEN Lorraine et la Chambre d’agriculture de Moselle, qui s’intègre dans le plan national d’actions en faveur des Maculinea. Aux échelles nationale et régionale, la conservation des Maculinea ne peut se limiter à la préservation d’une population unique sur un site, une approche de type métapopulation est nécessaire. À l’échelle locale, de nombreux projets de gestion conservatoire intègrent les Maculinea.
Pour les espèces dont les habitats sont soumis à une gestion agricole (ici prairies de fauche), les MAEC sont les mesures les plus adaptées aux besoins spécifiques des Maculinea. Elles sont mises en place afin de soutenir une agriculture durable favorable au développement des Maculinea et au maintien de leurs habitats. Ces dispositifs permettent de répondre de façon adaptée à des menaces localisées ou de préserver des ressources remarquables, en priorité dans les sites Natura 2000 et les bassins versants prioritaires.</t>
  </si>
  <si>
    <t xml:space="preserve">Il s’agit de promouvoir les pratiques favorables à l’accomplissement du cycle biologique du papillon Azuré des paluds et de sa plante hôte, la Sanguisorbe. Le papillon a pour habitats les prairies humides fauchées régulièrement, les prairies mésophiles à Sanguisorbe officinale peu ou pas amendées, ainsi que les prés à litière. La Sanguisorbe officinale est favorisée par la fauche, devenant parfois l’espèce dominante (bonne repousse au regain), mais elle disparaît en quelques années en cas de pression excessive de pâturage estival. Avec l’abandon de pratiques adaptées, les habitats d’intérêt peuvent évoluer vers la mégaphorbiaie ou une végétation pré-forestière, entraînant une disparition rapide (5 à 10 ans) de la Sanguisorbe, qui est une espèce non protégée.
Les pratiques recommandées pour la préservation de l’Azuré sont :
- une 1ère fauche au 15 juin ;
- l’absence d’utilisation du couvert jusque début septembre pour permettre le développement de la Sanguisorbe et de son papillon hôte ;
- une limitation de la fertilisation azotée (au maximum 30 kg/ha par an) ;
- la mise en défens d’une partie de la parcelle (zone refuge).</t>
  </si>
  <si>
    <t xml:space="preserve">Dans la zone d’étude du territoire, les prairies d’intérêt en termes de biodiversité représentent environ 17 % des surfaces de prairies permanentes, ce qui est relativement important pour le secteur. La plupart des prairies à forts enjeux, en particulier celles à Sanguisorbe, plante hôte du papillon Azuré des paluds, se trouvent dans la partie Nord de la zone d’étude. La partie Sud comprend également des prairies à Sanguisorbe, mais aucune continuité n’a été identifiée avec la partie Nord. Le potentiel de développement de la Grande Sanguisorbe a été étudié à l’échelle des prairies exploitées.</t>
  </si>
  <si>
    <t xml:space="preserve">Le CEN Lorraine a initié depuis Avril 2022 un groupe de travail regroupant l’ensemble des animateurs territoriaux concernés par l’enjeu Azurés des paluds. Ce groupe de travail a eu pour objectif de se coordonner afin de rendre des projets similaires (en termes de forme et de fond) cohérents territorialement et techniquement à l’échelle de la Région Grand Est.</t>
  </si>
  <si>
    <t xml:space="preserve">GE_AM22</t>
  </si>
  <si>
    <t xml:space="preserve">Azurés des paluds Moselle Est – Corridor Azurés – Biodiversité 2 (Agence de l'eau Rhin-Meuse)</t>
  </si>
  <si>
    <t xml:space="preserve">La Communauté d’agglomération de Sarreguemines Confluences (CASC) agit depuis 2007 en faveur des papillons Azurés (des paluds et de la Sanguisorbe ; nom latin des Azurés : Maculinea), rares et protégés, aux côtés du Conservatoire d’espaces naturels (CEN) de Lorraine. Le PAEC vise à poursuivre la mise en œuvre des mesures de protection des Azurés et de leurs habitats prairiaux pour la période 2022-2024 dans le cadre d’une action partenariale conduite avec le CEN Lorraine et la Chambre d’agriculture de Moselle, qui s’intègre dans le plan national d’actions en faveur des Maculinea. Aux échelles nationale et régionale, la conservation des Maculinea ne peut se limiter à la préservation d’une population unique sur un site, une approche de type métapopulation est nécessaire. À l’échelle locale, de nombreux projets de gestion conservatoire intègrent les Maculinea.
Pour les espèces dont les habitats sont soumis à une gestion agricole (ici prairies de fauche), les MAEC sont les mesures les plus adaptées aux besoins spécifiques des Maculinea. Elles sont mises en place afin de soutenir une agriculture durable favorable au développement des Maculinea et au maintien de leurs habitats. Ces dispositifs permettent de répondre de façon adaptée à des menaces localisées ou de préserver des ressources remarquables, en priorité dans les sites Natura 2000 et les bassins versants prioritaires.</t>
  </si>
  <si>
    <t xml:space="preserve">Il s’agit de promouvoir les pratiques favorables à l’accomplissement du cycle biologique du papillon Azuré des paluds et de sa plante hôte, la Sanguisorbe, qui se développe dans les prairies permanentes oligotrophes gérées extensivement au sein de la trame paysagère. Les pratiques recommandées sont la fauche tardive (20 au 30 juin), l’absence de fertilisation et le maintien de zones refuges. A l’échelle du territoire, l’étalement de la fauche est à encourager pour assurer la fourniture de ressources alimentaires pendant une période suffisante.</t>
  </si>
  <si>
    <t xml:space="preserve">GE_BI1N</t>
  </si>
  <si>
    <t xml:space="preserve">Plaine et étang du Bischwald – Natura 2000 – Avifaune</t>
  </si>
  <si>
    <t xml:space="preserve">06 31 07 42 18</t>
  </si>
  <si>
    <t xml:space="preserve">g.schmitt@cen-lorraine.fr</t>
  </si>
  <si>
    <t xml:space="preserve">Le territoire couvre la zone de protection spéciale Natura 2000 « Plaine et étang du Bischwald ». Il s’agit d’une cuvette argilo-sableuse de 5 000 ha, localisée entre 240 et 280 mètres d'altitude, située au centre du département de la Moselle, entre Saint-Avold et Morhange, dans le bassin versant de la Nied du Bischwald (affluent de rive gauche de la Nied allemande).
Le site constitue un vaste complexe écologique, constitué de l'étang du Bischwald (140 ha) et de ses zones humides alentour (80 ha), de la Nied du Bischwald et de ses nombreux petits affluents, du marais de Lelling, de prairies humides ponctuées de mares et structurées par un réseau de haies et de ripisylves, le tout bordé par des forêts essentiellement communales, majoritairement conduites en futaies de Chênes sessiles.</t>
  </si>
  <si>
    <t xml:space="preserve">Le retournement des prairies permanentes au profit des cultures représente une menace majeure. Les prairies restantes se trouvent dans les zones les plus humides. La sécurisation de l’alimentation du troupeau par une intensification de la gestion des surfaces herbagères (ensilage d'herbe, enrubannage) dans un contexte de changement climatique peut nuire au bon état de conservation des espèces d'intérêt et de leur habitat.
</t>
  </si>
  <si>
    <t xml:space="preserve">De façon générale, il s’agit de maintenir l’élevage d’herbivores, les prairies et les milieux humides, en tant que milieux favorables à la biodiversité, ainsi que de promouvoir une gestion adaptée permettant l’accomplissement du cycle biologique de l’avifaune.
Les enjeux portent principalement sur la conservation :
- des oiseaux nicheurs d’intérêt communautaire liés aux habitats prairiaux 
- des nicheurs de la liste des migrateurs de la directive oiseaux 
- des nicheurs d’intérêt régional liés aux habitats prairiaux 
- du réseau de mares.
A titre secondaire, l’enjeu porte sur la conservation de l’ensemble du cortège d’oiseaux nicheurs liés au habitats prairiaux et des autres espèces et habitats d’intérêt communautaire, comme le Cuivré des marais.</t>
  </si>
  <si>
    <t xml:space="preserve">GE_BI2N</t>
  </si>
  <si>
    <t xml:space="preserve">Plaine et étang du Bischwald – Natura 2000 – Damier de la Succise</t>
  </si>
  <si>
    <t xml:space="preserve">De façon générale, il s’agit de maintenir l’élevage d’herbivores, les prairies et les milieux humides, en tant que milieux favorables à la biodiversité, ainsi que de promouvoir une gestion adaptée permettant l’accomplissement du cycle biologique du Damier de la Succise, papillon d’intérêt communautaire.</t>
  </si>
  <si>
    <t xml:space="preserve">GE_MCTN</t>
  </si>
  <si>
    <t xml:space="preserve">Vallée de la Moselle (secteur Chatel-Tonnoy) – Natura 2000</t>
  </si>
  <si>
    <t xml:space="preserve">03 83 74 21 45</t>
  </si>
  <si>
    <t xml:space="preserve">c.gruber@cen-lorraine.fr</t>
  </si>
  <si>
    <t xml:space="preserve">Le territoire couvre la zone de conservation spéciale Natura 2000 « Vallée de la Moselle, secteur Châtel-sur-Moselle (88) à Tonnoy (54) » qui occupe une superficie de plus de 2 300 ha et constitue l'un des grands sites alluviaux de la région Grand Est. Le site occupe la partie la plus préservée de la vallée de la Moselle depuis sa source jusqu’à la frontière allemande.
Dans ce secteur, la Moselle présente une dynamique fluviale relativement peu perturbée permettant le maintien des habitats naturels présents sur les cours d’eau de piémont, notamment les forêts alluviales, les bancs de sables et graviers, les prairies de fauche et les annexes hydrauliques. Cette fonctionnalité de la rivière se traduit également par de nombreux services rendus à la collectivité : zone d’expansion des crues, filtre naturel des alluvions permettant le captage de l’eau potable, épuration naturelle des eaux.
De par ses différents intérêts (biologique, hydraulique, ressource en eau), plusieurs programmes de protection ont été mis en œuvre dans le secteur, notamment le déploiement d’un programme européen en 1993-1994 (ACNAT VANEF) ayant permis la protection foncière de 380 ha, ainsi que la création de la deuxième réserve naturelle régionale de Lorraine en 2006. Le site est situé dans la vallée inondable de la Moselle.
L’importance des crues et la gestion agricole ont permis le maintien de vastes zones de prairies. Ces prairies sont encore bien conservées et une grande partie d’entre elles est d’intérêt communautaire ou habitat d’espèces (prairies à Gagée des prés, à Botryche lunaire…).</t>
  </si>
  <si>
    <t xml:space="preserve">Les surfaces agricoles (près de 900 ha) représentent 40 % du territoire. Les prairies permanentes et temporaires (87 % des surfaces agricoles) sont principalement valorisées par l’élevage bovin lait et viande. Le maïs fourrager est la culture dominante, suivie par le blé et l’orge. Il s’agit de maintenir et de promouvoir des pratiques de gestion extensive des prairies, dans le prolongement des engagements agroenvironnementaux mis en œuvre antérieurement. Les pratiques tiennent compte des caractéristiques topographiques et parcellaires : type de sol (alluvions, sables…), humidité, inondabilité, érosion... Les prairies sont exploitées en fauche et/ou pâturage.</t>
  </si>
  <si>
    <t xml:space="preserve">Les enjeux sont les suivants :
- maintien des habitats agro-pastoraux d'intérêt communautaire et à enjeu prioritaire : pelouses alluviales à Oeillet des chartreux et Koelérie à grandes fleurs, prairies de fauche mésophiles à Orchis bouffon et Saxifrage granulé, groupement piétiné à Gagée des prés et Ail cultivé 
- restauration d’habitats à potentiel de résilience : prairies de fauche eutrophes à Berce et Brome mou, prés pâturés eutrophes à Crételle et Ray-grass anglais… 
- mise en défens des habitats alluviaux liés aux milieux agro-pastoraux : bancs de galets, forêt alluviale, annexes hydrauliques... 
- préservation des espèces à enjeu prioritaire 
En effet, les habitats de prairies et de pelouses du Mesobromion abritent de nombreuses espèces remarquables et protégées, dont une espèce protégée au niveau national et 7 espèces protégées au niveau régional. Le maintien de ces espèces est exclusivement lié aux pratiques agricoles : fertilisation, conditions de pâturage, date de fauche.
- Maintien, voire amélioration de la qualité de la ressource en eau. Les pratiques extensives (fauche tardive, fertilisation limitée ou absente, pâturage extensif…) permettent de maintenir, voire d’améliorer, l’état de conservation des habitats et des espèces correspondantes. La suppression ou la de la baisse de la fertilisation représentent un enjeu primordial pour la préservation de la ressource en eau potable. En effet, la nappe alluviale d’accompagnement de la Moselle, qui occupe tout le fond de vallée, constitue une source d’approvisionnement en eau potable de grand intérêt pour les populations locales.</t>
  </si>
  <si>
    <t xml:space="preserve">GE_OBEN</t>
  </si>
  <si>
    <t xml:space="preserve">Pelouses à Obergailbach – Natura 2000</t>
  </si>
  <si>
    <t xml:space="preserve">03 87 03 00 90</t>
  </si>
  <si>
    <t xml:space="preserve">Le territoire couvre les habitats agro-pastoraux d’intérêt de la zone de conservation spéciale Natura 2000 « Pelouses à Obergailbach », située au sein du Parc naturel régional des Vosges du Nord. Il s’agit d’un coteau calcaire et de prairies de fauche d’un seul tenant, majoritairement orienté Sud, qui domine le village d’Obergailbach situé en contrebas dans le vallon. Le coteau est bordé au Sud/Sud-Est par un ruisseau : le Gailbach.
L’enjeu environnemental est caractérisé par la présence d’habitats naturels remarquables, rares et originaux et d’espèces animales et végétales qui leur sont inféodées (entre autres, richesse en orchidées et présence d’Ecrevisse des torrents).
Les habitats agro-pastoraux (pelouses, prairies et pâtures) ont été classés selon leur état de conservation actuel (évaluation CENL 2018) en 5 catégories : pelouses et prairies en bon état de conservation, à maintenir ; prairies en moyen état de conservation, à diversifier ; prairies en mauvais état de conservation, à extensifier ; pâtures en moyen état de conservation, à diversifier et maintenir ouvert ; pâtures en mauvais état de conservation, à extensifier.</t>
  </si>
  <si>
    <t xml:space="preserve">Dans leur ensemble, les pratiques d’utilisation des prairies sont peu intensives. Toutefois, on peut observer un pâturage trop précoce et trop long avec, selon les secteurs, du sur-pâturage et du sous-pâturage (risque d’enfrichement).
Les menaces identifiées pour la conservation des habitats agro-pastoraux (pelouses, prairies et pâtures) et les espèces associées sont les suivantes :
- la fertilisation, qui entraîne l’appauvrissement de la flore, voire sa banalisation (impactant les plantes protégées et les plantes hôtes des insectes emblématiques du site), et qui occasionne une pollution du cours d’eau impactant l’Ecrevisse des torrents ;
- la fauche et le pâturage trop précoces, qui ne permettent pas aux plantes et à la faune associée (insectes, oiseaux) d’accomplir leur cycle de reproduction ;
- le pâturage intensif (chargement excessif, période de pâturage trop longue) entraînant une dégradation de la flore ;
- l’absence de maîtrise de l’embroussaillement (disparition des pelouses, prairies et espèces associées).
Aussi, les enjeux agricoles sont les suivants :
- éviter la déprise sur le coteau calcaire (fermeture du milieu) par le maintien d’une activité agricole dans des conditions d’accès parfois difficiles ;
- maintenir des pratiques de fauche (au lieu du pâturage) favorables à la conservation des habitats remarquables ;
- préserver des pratiques de gestion extensive (fertilisation, chargement) des prairies.</t>
  </si>
  <si>
    <t xml:space="preserve">Les enjeux sont les suivants :
- maintien de l’état de conservation des habitats de pelouse et prairie (fauche, pâture) les plus intéressants 
- maintien d’espèces rares et/ou protégées régionalement telles que la Scabieuse des prés et la Succise des prés, plante hôte du Damier de la Succise (papillon) 
- amélioration de l’état de conservation des prairies de fauche et pâtures. Pour ce faire, les MAEC proposées ont pour objectifs : 1° La désynchronisation des dates de fauche et de pâturage (10 et 30 juin) pour une meilleure répartition spatio-temporelle des ressources trophiques 2° La mise en place de bandes refuges (mise en défens), notamment pour les papillons Damier de la Succise et Azuré du Serpolet 3° La suppression de la fertilisation, qui est bénéfique à la conservation des habitats et des espèces remarquables, mais également à la qualité des cours d’eau et aux espèces qui en dépendent (Ecrevisse des torrents).</t>
  </si>
  <si>
    <t xml:space="preserve">GE_MLZN</t>
  </si>
  <si>
    <t xml:space="preserve">Grand Nancy</t>
  </si>
  <si>
    <t xml:space="preserve">Plateau de Malzéville – Natura 2000</t>
  </si>
  <si>
    <t xml:space="preserve">Métropole du Grand Nancy</t>
  </si>
  <si>
    <t xml:space="preserve">Nathalie WARIN – 22 viaduc Kennedy – 54035 NANCY Cedex</t>
  </si>
  <si>
    <t xml:space="preserve">03 83 91 82 49</t>
  </si>
  <si>
    <t xml:space="preserve">nathalie.warin@grand-nancy.org</t>
  </si>
  <si>
    <t xml:space="preserve">Le territoire (450 ha) couvre la zone spéciale de conservation Natura 2000 « Plateau de Malzéville » (Meurthe-et-Moselle) et correspond à une butte témoin de la Côte de Moselle. Le plateau, culminant à 380 mètres d’altitude, domine la ville de Nancy. Sa localisation en zone périurbaine (Métropole du Grand Nancy, Communauté de Communes du Grand Couronné, Communauté de Communes du Bassin de Pompey) lui confère des fonctions paysagères, sportives et récréatives (aéroclub, randonnée…) et patrimoniales (ancienne activité militaire).
Le site présente la plus grande pelouse calcicole d’un seul tenant du secteur lorrain. Ce site constitue une zone agro-environnementale remarquable, avec des habitats et des espèces variés mais aussi, pour certains d’entre eux, d’intérêt communautaire.</t>
  </si>
  <si>
    <t xml:space="preserve">L’état de conservation des habitats est globalement bon. La principale menace concerne l’embroussaillement, voire la fermeture vers le boisement, de l’habitat de pelouse. En effet, ces pelouses sont d’origine anthropique et maintenues par des pratiques agro-pastorales.</t>
  </si>
  <si>
    <t xml:space="preserve">Les pelouses du plateau constituent un habitat d’intérêt européen (pelouses sèches semi-naturelles et faciès d’embroussaillement sur calcaire). Elles se caractérisent par une diversité floristique exceptionnelle et la présence de plusieurs espèces rares et protégées. Des espèces faunistiques d’intérêt et deux habitats forestiers d’intérêt communautaire sont également présents sur le site. Le site Natura 2000 se superpose à la zone naturelle d'intérêt écologique faunistique de type 1 « Bois des Falizières, plateau de Malzéville » (547 ha) et à l’espace naturel sensible (ENS) éponyme créé par le Département de Meurthe-et-Moselle (560 ha) dans le cadre d’une politique de protection (qualité du site, des paysages, des milieux et habitats naturels), de gestion et d’ouverture au public (accueil, sensibilisation). Cette politique départementale vise à encourager et à soutenir les initiatives locales de préservation du patrimoine naturel.
Il s’agit de promouvoir le maintien des pelouses et de leur richesse floristique, par une utilisation agro-pastorale (fauche, pâturage) adaptée visant à éviter la fermeture des milieux par embroussaillement.</t>
  </si>
  <si>
    <t xml:space="preserve">Le site du Plateau de Malzéville est exploité par deux structures agricoles : l’exploitation du Lycée Agricole de Pixerécourt, représentée par M.JOUBERT, et l’exploitation de M. ORY Le Lycée de Pixerécourt, a une activité de polyculture-élevage, avec des ovins. Il exploite environ 300 ha, dont 240 ha en prairies (169 ha en prairies permanentes et 70 ha en temporaires). Il cultive également des céréales (blé, orge).M. Ory est éleveur itinérant de brebis et de moutons. L’habitat principalement exploité par les agriculteurs est la pelouse. Elle est gérée de façon extensive. En effet, les pratiques réalisées respectent le milieu La démarche Natura 2000 engagée sur le plateau de Malzéville est bien comprise par les exploitants agricoles. Les pratiques agricoles menées sur ce site sont déjà très respectueuses de l’environnement. Ainsi, les MAE proposées depuis 2015 ont été élaborées en étroite collaboration avec les agriculteurs concernés et acceptées puisque ces derniers se sont engagés dans la démarche.</t>
  </si>
  <si>
    <t xml:space="preserve">GE_HL1N</t>
  </si>
  <si>
    <t xml:space="preserve">Haguenau</t>
  </si>
  <si>
    <t xml:space="preserve">Haguenau et la Lauter – Natura 2000 – Avifaune</t>
  </si>
  <si>
    <t xml:space="preserve">Ville de Haguenau</t>
  </si>
  <si>
    <t xml:space="preserve">1 place Charles de Gaulle – BP 10249 – 67504 HAGUENAU Cedex</t>
  </si>
  <si>
    <t xml:space="preserve">03 88 90 68 48</t>
  </si>
  <si>
    <t xml:space="preserve">veronique.dumanois@agglo-haguenau.fr</t>
  </si>
  <si>
    <t xml:space="preserve">Le territoire couvrant deux sites Natura 2000 : la zone de protection spéciale « forêt de Haguenau » et la zone spéciale de conservation « Massif forestier de Haguenau ». Il concerne principalement les prairies extensives des communes de Haguenau et Schweighouse.</t>
  </si>
  <si>
    <t xml:space="preserve">En 2022, plus de la moitié de la surface agricole contractualisable du territoire reste couverte par des prairies destinées à la fauche et/ou au pâturage. Le territoire est marqué depuis plusieurs dizaines d’années par une surface agricole qui diminue légèrement mais régulièrement (emprises urbaines et industrielles, loisirs…). Le développement des techniques d’ensilage d’herbe (récolte plus précoce, augmentation de la vitesse des chantiers de récolte...) n'est pas favorable au maintien de certaines espèces, notamment les papillons Azurés et l’avifaune nicheuse.</t>
  </si>
  <si>
    <t xml:space="preserve">Il s’agit :
- de maintenir l’élevage d’herbivores, les prairies et les milieux humides, en tant que milieux favorables à la biodiversité et à la qualité de l’eau (fonction de zone tampon) 
- de promouvoir une gestion adaptée, économe en intrants et propice à la conservation de l’avifaune d’intérêt (Pie-grièche écorcheur, Milan noir…) 
- de créer des couverts d’intérêt faunistique et floristique.</t>
  </si>
  <si>
    <t xml:space="preserve">GE_HL2N</t>
  </si>
  <si>
    <t xml:space="preserve">Haguenau et la Lauter – Natura 2000 – Azurés</t>
  </si>
  <si>
    <t xml:space="preserve">Il s’agit :
- de maintenir l’élevage d’herbivores, les prairies et les milieux humides, en particulier les habitats à Sanguisorbe, en tant que milieux favorables à la biodiversité et à la qualité de l’eau (fonction de zone tampon) 
- de promouvoir une gestion adaptée, économe en intrants et propice à la conservation de la faune d’intérêt, en particulier des papillons Azuré de la Sanguisorbe et Azuré des paluds 
- de créer des couverts d’intérêt faunistique et floristique.</t>
  </si>
  <si>
    <t xml:space="preserve">GE_211N</t>
  </si>
  <si>
    <t xml:space="preserve">LPO Champagne-Ardenne</t>
  </si>
  <si>
    <t xml:space="preserve">Etangs d’Argonne – Natura 2000</t>
  </si>
  <si>
    <t xml:space="preserve">Der Nature - Ferme des Grands Parts – D 13 – 51290 OUTINES</t>
  </si>
  <si>
    <t xml:space="preserve">03.26.72.54.47</t>
  </si>
  <si>
    <t xml:space="preserve">julia.dorchymont@lpo.fr</t>
  </si>
  <si>
    <t xml:space="preserve">Le territoire couvre la zone de protection spéciale Natura 2000 «  Étangs d'Argonne » située à l’Est de la Marne, qui est proche du site Natura 2000 meusien « Forêts et étangs d’Argonne et vallée de l’Ornain ». Sa surface totale s’élève à 14 280 ha dont 3 213 ha de surface agricole (reste en forêts, cours d’eau, étangs). Il se compose de 3 secteurs : zone Nord (Sainte-Ménéhould) ; zone centrale (Belval-en-Argonne) ; zone Sud (Vanault-les-Dames).
Les surfaces agricoles sont localisées dans la vallée de l'Aisne. Les différents secteurs comportent une part variable de prairies. La mosaïque paysagère (bocage, forêts) et le grand nombre de zones humides (étangs et cours d’eau) sont propices à l’accueil de diverses espèces d’oiseaux (Milan noir, Pie-grièche écorcheur, Alouette des champs, Bruant jaune, Tarier pâtre, Pipit des arbres…).
Situé à l’intérieur d’un couloir migratoire important, ce site est primordial pour la reproduction, l’alimentation, l’hivernage ou la migration de l’avifaune. 141 agriculteurs exploitaient au moins une parcelle dans le territoire du PAEC en 2020.</t>
  </si>
  <si>
    <t xml:space="preserve">Le territoire se caractérise par la présence d’exploitations de polyculture-élevage et d’élevages laitiers. Les principales menaces sont les suivantes.
1° Fertilisation : Les prairies situées en zone inondable sont relativement peu fertilisées. Celles situées dans le secteur Sud le sont davantage (jusqu’à 100 kg N/ha annuellement), entraînant un appauvrissement de la flore et des espèces animales associées.
2° Fauche : Les prairies humides, notamment dans la vallée de l'Aisne, sont généralement fauchées entre le 5 et le 15 juin (DOCOB). S’agissant des prairies moins humides, la précocité de la fauche (vers fin mai) représente une menace pour certaines espèces d’oiseaux nichant au sol, de même que l’évolution des matériels et des techniques de fauche (barres de coupe de grande taille, fauche centrifuge), la vitesse des chantiers et leur regroupement sur une courte période (absence de ressources alimentaires pour la faune).
3° Le retournement des prairies au profit des cultures.
4° La disparition des éléments fixes du paysage et des infrastructures agroécologiques (haies, bosquets, arbres, espaces délaissés) et les modes de gestion des bordures (de champs, fossés, lisières…) peu favorables à la biodiversité.</t>
  </si>
  <si>
    <t xml:space="preserve">De façon générale, il s’agit :
- de maintenir l’élevage d’herbivores, les prairies, les milieux humides et les infrastructures agroécologiques (arbres, haies, bosquets, fossés) en tant qu’habitats favorables à la biodiversité et à la qualité de l’eau (fonction de zone tampon) 
- de promouvoir une gestion adaptée, économe en intrants et propice à la conservation des espèces d’intérêt, en particulier de l’avifaune (Milan noir, Pie-grièche écorcheur…) 
- de créer des prairies et des couverts herbacés d’intérêt faunistique et floristique.</t>
  </si>
  <si>
    <t xml:space="preserve">GE_DERN</t>
  </si>
  <si>
    <t xml:space="preserve">Herbages et cultures autour du lac du Der – Natura 2000</t>
  </si>
  <si>
    <t xml:space="preserve">Le territoire couvre la zone de protection spéciale Natura 2000 «  Herbages et cultures autour du lac du Der » située au Sud-Est de la Marne. Sa surface totale est de de 2 250 ha dont 1 434 ha sont de surfaces agricoles, le reste étant composé de forêts et d’étangs. Le territoire comporte 3 secteurs : Nord du lac du Der (vallée de la Blaise) ; Ouest du lac (Drosnay, Saint-Rémy-en-Bouzemont) ; Sud-Ouest (autour des étangs d’Outines et d’Arrigny).
Le paysage de bocage qui caractérise encore les zones herbagères accueille de nombreuses espèces d’oiseaux nichant dans les milieux ouverts proposant des éléments fixes du paysage et des secteurs boisés, et en particulier les espèces cibles objet de la protection Natura 2000 : Milan noir, Pie-grièche écorcheur. Les prairies de fauche les plus humides jouxtant les étangs sont aussi des refuges pour des espèces nichant au sol comme la Sarcelle d’été ou la Marouette ponctuée.
Le site est d'un intérêt ornithologique de premier ordre par la complémentarité des zones agricoles situées autour du lac du Der. Les cultures et prairies servent de zone de gagnage à de nombreuses espèces utilisant le lac du Der comme dortoir ou site de repos durant les périodes migratoire et d’hivernage : Grues cendrées, Oies cendrées, rieuses et des moissons, Grande Aigrette, Courlis cendré, Combattant varié…. Plus de la moitié de la surface totale du site est cultivée. Les prairies permanentes et temporaires ne concernent plus que respectivement 34% et 12% de la SAU et sont en nette régression. 71 agriculteurs exploitaient au moins une parcelle dans le territoire du PAEC en 2020.</t>
  </si>
  <si>
    <t xml:space="preserve">Les exploitations de polyculture-élevage bovin viande sont dominantes.
1° La fertilisation azotée, très variable selon les exploitations, peut atteindre près de 100 kg/ha et par an. Une fertilisation excessive est préjudiciable à la biodiversité (diversité floristique, espèces animales associées).
2° Le chargement instantané se situe entre 2 et 3 UGB/ha (minimum 1,3 UGB).
3° Les prairies non engagées en MAEC sont généralement fauchées courant juin (pic de récolte mi-juin). La fenaison peut se prolonger jusqu’en juillet, voire août exceptionnellement en cas d’année pluvieuse. Les dates habituelles de fauche sont incompatibles avec l’accomplissement du cycle biologique de certaines espèces nichant au sol, de même que l’évolution des matériels et des techniques de fauche (barres de coupe de grande taille, fauche centrifuge), la vitesse des chantiers et leur regroupement sur une courte période (absence de ressources alimentaires pour la faune).
4° Le retournement des prairies au profit des cultures.
5° La disparition des éléments fixes du paysage et des infrastructures agroécologiques (haies, bosquets, arbres, espaces délaissés) et les modes de gestion des bordures (de champs, fossés, lisières…) peu favorables à la biodiversité.</t>
  </si>
  <si>
    <t xml:space="preserve">GE_PPMN</t>
  </si>
  <si>
    <t xml:space="preserve">Metz Métropole</t>
  </si>
  <si>
    <t xml:space="preserve">Pelouses du Pays messin – Natura 2000</t>
  </si>
  <si>
    <t xml:space="preserve">Eurométropole de Metz</t>
  </si>
  <si>
    <t xml:space="preserve">1 place du Parlement de Metz – CS 30353 – 57011 METZ Cedex 1</t>
  </si>
  <si>
    <t xml:space="preserve">03 57 88 34 52 ; 06 07 11 02 44</t>
  </si>
  <si>
    <t xml:space="preserve">bdiamante@eurometropolemetz.eu</t>
  </si>
  <si>
    <t xml:space="preserve">Le territoire couvre la zone spéciale de conservation Natura 2000 « Pelouses du pays messin » (680 ha), désignée en raison notamment de la présence de pelouses calcaires, du Damier de la Succise (papillon se développant sur les pelouses calcaires) et de six espèces de chiroptères. D’autres espèces et habitats d’intérêt communautaire sont présents.
Territoire emblématique valorisé dans le cadre du schéma de cohérence territoriale (SCoT) de l'agglomération messine, cet espace est doté de deux plans paysage à l’échelle de deux intercommunalités : l’Eurométropole de Metz et la Communauté de communes du Mad et Moselle.
Le site est éclaté en plusieurs secteurs comprenant principalement des pelouses calcaires, des forêts, des ruisseaux et d’anciens ouvrages militaires servant désormais de gîtes pour les chiroptères. Une partie du site est incluse dans le Parc naturel régional de Lorraine (Ancy-Dornot, Ars-sur-Moselle, Gravelotte et de Vaux).</t>
  </si>
  <si>
    <t xml:space="preserve">L’utilisation pastorale des pelouses a pris fin dans les années 1970 (déprise agricole), marquant le début de la fermeture de ces milieux vers le boisement, ainsi que la disparition progressive des espèces végétales et animales inféodées à ces espaces ouverts : Damier de la Succise, autres insectes, flore patrimoniale, oiseaux…</t>
  </si>
  <si>
    <t xml:space="preserve">Le maintien en bon état de conservation des pelouses calcaires et de leur biodiversité passe notamment par la poursuite d’une activité agro-pastorale adaptée visant à éviter la fermeture du milieu.
Les secteurs à fort enjeu de conservation, voire de restauration, font l’objet d’une gestion et d’un suivi particuliers : le plateau de Jussy, le Mont Saint-Quentin et la côte de Rozérieulles. Du pâturage d’entretien est mis en place notamment sur le plateau de Jussy et le Mont Saint-Quentin. Des travaux de restauration ont par ailleurs été réalisés en 2017-2018 pour rouvrir des pelouses colonisées par le Pin noir et ont participé à la réouverture des milieux sur d'autres secteurs.</t>
  </si>
  <si>
    <t xml:space="preserve">GE_PNF1</t>
  </si>
  <si>
    <t xml:space="preserve">Parc national de forêts</t>
  </si>
  <si>
    <t xml:space="preserve">20 rue Anatole Gabeur – 52210 ARC-EN-BARROIS</t>
  </si>
  <si>
    <t xml:space="preserve">06 74 23 31 66</t>
  </si>
  <si>
    <t xml:space="preserve">jeanyves.vansteelant@forets-parcnational.fr</t>
  </si>
  <si>
    <t xml:space="preserve">Situé sur le plateau de Langres, le territoire couvre le secteur haut-marnais du Parc national de forêts, à l’exception des deux sites Natura 2000 « vallée de l'Aube, d'Auberive à Dancevoir » et « vallée de l'Aujon, de Chameroy à Arc-en-Barrois » faisant l’object d’un PAEC complémentaire. L’autre secteur est situé en Bourgogne-Franche-Comté (Côte d’Or, montagne châtillonnaise). Le substrat géologique du territoire est essentiellement composé de calcaire et de marnes qui jouent un rôle essentiel dans la végétation qui se développe, dans le réseau hydrographique et, in fine, dans la composition des paysages. Ceux-ci alternent entre paysages forestiers et espaces agricoles, dont les nuances dessinent une mosaïque complexe et jamais monotone. Le territoire offre un important caractère « naturel » du fait de sa forte densité forestière. On dénombre 257 associations végétales (ou groupements équivalents) réparties au sein de 34 classes phytosociologiques. Au sein de cette diversité, on distingue des habitats dits emblématiques du fait de leur rareté à l’échelle régionale, voire nationale, ou des menaces qui peuvent peser sur leur conservation. Comptent parmi eux, les milieux rocheux, les zones d’éboulis, les forêts à caractère montagnard ou encore les marais tufeux, potentiellement très sensibles aux changements globaux. Les milieux prairiaux de qualité sont en sensible régression. Les interfaces entre les milieux, entre la forêt et les zones agricoles ou entre les cours d’eau et les milieux terrestres riverains, constituent des milieux très riches abritant des espèces particulières, mais qui sont menacés par leur simplification ou des conflits d’usage. Les milieux humides sont diversifiés et riches. Bien que particulièrement menacés par les changements globaux, plusieurs d’entre eux font l’objet d’action de gestion conservatoire ou de restauration. Le territoire accueille une forte diversité de milieux prairiaux, dont certains, comme les prairies humides de fauche ou les pelouses sèches, ont une grande richesse patrimoniale. La richesse des prairies est généralement associée à des modes d’élevage herbagers à chargement faible à moyen et au maintien d’infrastructures boisées. La surface prairiale est en faible régression sur l’ensemble du territoire, le devenir des prairies étant conditionné à celui de l’élevage. Dans le territoire concerné, on compte 18 sites Natura 2000 couvrant un panel représentatif des habitats remarquables du territoire.</t>
  </si>
  <si>
    <t xml:space="preserve">L’évolution des structures et des pratiques agricoles peut se traduire par l’augmentation de la fertilisation des prairies permanentes, l’avancement des dates de fauche, la pratique de l’affouragement dans des milieux humides, la prolongation du pâturage en période hivernale, la sous-exploitation agricole des milieux transitoires de pelouses.
Il s’agit de promouvoir :
- l'adaptation des pratiques de gestion aux caractéristiques du milieu et de la végétation (gestion parcellaire différenciée) ;
- les pratiques favorables à la préservation de la biodiversité animale et végétale (mise en défens, retard d’utilisation) ;
- la limitation de la fertilisation, notamment minérale, pour éviter une modification durable des sols et de la biodiversité, et garantir la qualité de l’eau ;
- le maintien et la création de prairies et d’infrastructures agroécologiques, afin d’assurer une continuité écologique et des zones de transition entre les forêts et les surfaces agricoles (prairies, cultures).</t>
  </si>
  <si>
    <t xml:space="preserve">Il s’agit :
- de maintenir l’élevage d’herbivores, les différents types d’habitats prairiaux et de milieux humides, et leur richesse floristique, en tant que milieux favorables à la biodiversité faunistique et à la qualité de l’eau (fonction de zone tampon) 
- de promouvoir une gestion adaptée permettant de conserver la biodiversité patrimoniale (voire de la restaurer) et la continuité écologique au sein de la mosaïque paysagère (alternance de milieux ouverts et de milieux fermés) 
- de garantir la qualité de l’eau en situation de tête de bassins versants.</t>
  </si>
  <si>
    <t xml:space="preserve">GE_PNFN</t>
  </si>
  <si>
    <t xml:space="preserve">Parc national de forêts – Natura 2000</t>
  </si>
  <si>
    <t xml:space="preserve">GE_LFON</t>
  </si>
  <si>
    <t xml:space="preserve">PNR Forêt d’Orient</t>
  </si>
  <si>
    <t xml:space="preserve">Lacs de la Forêt d’Orient – Forêts et clairières des Bas Bois – Natura 2000</t>
  </si>
  <si>
    <t xml:space="preserve">Parc naturel régional de la Forêt d'Orient</t>
  </si>
  <si>
    <t xml:space="preserve">Maison du Parc – 10220 PINEY</t>
  </si>
  <si>
    <t xml:space="preserve">03 25 40 04 15</t>
  </si>
  <si>
    <t xml:space="preserve">natura2000@pnrfo.org</t>
  </si>
  <si>
    <t xml:space="preserve">Le périmètre de contractualisation retenu concerne les surfaces agricoles des sites Natura 2000 du Parc naturel régional de la Forêt d’Orient ayant fait l’objet d’engagements dans le cadre du dispositif MAEC précédent ; à savoir la zone de protection spéciale « Lacs de la Forêt d’Orient » et la zone spéciale de conservation « Forêts et clairières des Bas Bois ». La surface du territoire retenu est d’environ 26 000 ha, pour une surface agricole de l’ordre de 9 100 ha (2014) et une surface toujours en herbe d’environ 2 900 ha (prairies permanentes et prairies temporaires de plus de 5 ans).</t>
  </si>
  <si>
    <t xml:space="preserve">Les prairies sont soit uniquement fauchées, soit uniquement pâturées, soit fauchées puis pâturées.</t>
  </si>
  <si>
    <t xml:space="preserve">L’enjeu prioritaire est ainsi centré sur la préservation de la biodiversité des sites Natura 2000. Cela implique le maintien de l’herbe et en particulier sur les prairies humides.
Le maintien et/ou le retour des espèces inféodées aux milieux prairiaux nécessitent la préservation ou la restauration de ces milieux par la mise en œuvre d’une gestion extensive des prairies. Le retard de fauche, la limitation (voire la suppression) de fertilisation, la limitation du chargement et la reconversion en herbages de certaines terres arables doivent permettre de favoriser la conservation de ces espèces.
Le maintien des milieux ouverts grâce à des pratiques agricoles durables concerne en priorité la ZPS « Lacs de la Forêt d’Orient ». En effet, les habitats des espèces avifaunistique prioritaires sont fortement dépendants d’un agrosystème pastoral extensif. Le maintien de ces pratiques nécessite donc la mise en place de mesures agro-environnementales. Cet objectif se décline en plusieurs mesures de gestion considérées comme prioritaires : encourager les fenaisons tardives, favoriser une gestion extensive des pâtures, remise en herbe de terres arables, maintenir et améliorer le réseau de haies, de bosquets et de vergers.
</t>
  </si>
  <si>
    <t xml:space="preserve">GE_PFOE</t>
  </si>
  <si>
    <t xml:space="preserve">Prairies humides de la Forêt d’Orient (Agence de l'eau Seine-Normandie)</t>
  </si>
  <si>
    <t xml:space="preserve">agri.environnement@pnrfo.org</t>
  </si>
  <si>
    <t xml:space="preserve">Le territoire du Parc naturel régional de la Forêt d’Orient, situé dans l’Aube , regroupe 58 communes et se compose d’une mosaïque de régions naturelles offrant une palette de paysages diversifiés : Champagne humide pour une large part, Champagne crayeuse, Côte des Bar, vallée de l'Aube, plaine de Brienne. Cela confère à ce territoire une grande valeur patrimoniale. Plaine calcaire ou alluviale, lacs et autres zones humides, prairies, cultures, forêts fournissent une diversité de conditions écologiques d’une richesse faunistique et floristique exceptionnelle. Une particularité du territoire est qu’il se compose d’un réseau hydrographique dense avec notamment les deux vallées alluviales de la Seine (Sud-Ouest) et de l’Aube (Nord Est), qui viennent alimenter les trois lacs artificiels (lac d’Orient, du Temple et Amance) situés dans le parc. Le maintien de l’élevage d’herbivores et des milieux prairiaux humides et inondables de Champagne humide représentent un enjeu important pour le parc, notamment en termes de biodiversité et de paysage. La surface agricole du territoire s’élève à environ 19 700 ha dont environ 3 400 ha de surfaces en herbe.</t>
  </si>
  <si>
    <t xml:space="preserve">La fertilisation des prairies est variable en fonction notamment du type d’exploitation et l’utilisation des parcelles. La fertilisation minérale est dominante, sauf pour les exploitations d’élevage n’ayant pas ou peu de surface de cultures pour épandre le fumier. Les prairies uniquement fauchées sont les plus fertilisées. A l’opposé, certaines prairies pâturées ne sont pas fertilisées (hormis les déjections au pâturage). La fertilisation peut être uniquement azotée ou complète (N, P, K). Selon le cas, les prairies sont exploitées en fauche et/ou en pâturage.
L’engagement dans une MAEC conditionne souvent les dates de fauche. La fauche des foins secs intervient généralement dans la première quinzaine de juin, mais la première coupe peut avoir lieu plus tôt, notamment en cas d’ensilage ou d’enrubannage. Les deux grands modes de pâturage existent : le pâturage continu (maintient les animaux pendant un long temps de séjour sur la même parcelle) et le pâturage tournant (optimisation de la croissance et l'utilisation de l'herbe en déplaçant les animaux de parcelle en parcelle).</t>
  </si>
  <si>
    <t xml:space="preserve">Il s’agit :
- de maintenir l’élevage d’herbivores, les prairies et les milieux humides, et leur richesse floristique, en tant que milieux favorables à la biodiversité faunistique (avifaune notamment), à la qualité de l’eau (fonction de zone tampon), à la régulation des inondations et à la lutte contre l’érosion 
- de promouvoir une gestion adaptée, extensive en intrants et permettant de préserver la biodiversité, la mosaïque paysagère et la qualité de l’eau.</t>
  </si>
  <si>
    <t xml:space="preserve">GE_LINN</t>
  </si>
  <si>
    <t xml:space="preserve">PNR Lorraine</t>
  </si>
  <si>
    <t xml:space="preserve">Etang de Lindre et de Mittersheim – Ketzing – Natura 2000</t>
  </si>
  <si>
    <t xml:space="preserve">Parc Naturel Régional de Lorraine</t>
  </si>
  <si>
    <t xml:space="preserve">Logis abbatial – 1 rue du quai – CS 80035 – 54702 PONT-A-MOUSSON Cedex</t>
  </si>
  <si>
    <t xml:space="preserve">06 42 17 25 33 [06 98 25 58 11 ; 06 98 25 62 27]</t>
  </si>
  <si>
    <t xml:space="preserve">etienne.villeneuvedejanti@pnr-lorraine.com [nelly.weber@pnr-lorraine.com ; laure.lebraud@pnr-lorraine.com]</t>
  </si>
  <si>
    <t xml:space="preserve">Situé dans le Parc naturel régional de Lorraine, le territoire couvre deux sites Natura 2000 : « Complexe de l’étang de Lindre, forêt du Romersberg et zones voisines » et « Etang et forêt de Mittersheim, cornée de Ketzing ».
1° Le complexe de l’étang du Lindre (Est de la vallée de la Seille) est reconnu au niveau national et européen pour sa richesse ornithologique. Les caractéristiques écologiques, faunistiques et floristiques des étangs piscicoles de Lindre, les forêts domaniales alentour et les milieux ouverts remarquables voisins lui ont valu d’être désigné en tant que zone de protection spéciale et zone spéciale de conservation (ZSC) au titre de Natura 2000. Il est également désigné zone humide d'importance internationale au titre de la convention de RAMSAR. Ce secteur est marqué par une forte activité agricole et une présence importante de l’élevage de bovins. On y comptait en 2020 plus de 930 ha de prairies, soit plus de 66 % de la SAU.
2° La zone spéciale de conservation Natura 2000 « Etang et forêt de Mittersheim, cornée de Ketzing » est constituée de deux entités distinctes situées à l’Est du secteur oriental du Parc naturel régional de Lorraine. Il se caractérise par de grandes forêts boisées depuis plusieurs siècles et des étangs gérés pour la pêche ou la navigation. Les prairies de la zone de Mittersheim (entité Nord du site Natura 2000) constituent des clairières au sein de ces forêts. La mosaïque paysagère présente sur le site offre de nombreux habitats pour la faune et la flore. Les parcelles agricoles de la zone de Ketzing (entité Sud du site Natura 2000) constituent une zone de quiétude pour la faune et la flore de bord d’étang. En termes d’activité agricole, seuls 7 agriculteurs y exploitaient en 2020 environ 90 ha, dont 85 ha en prairie permanente.</t>
  </si>
  <si>
    <t xml:space="preserve">Les milieux humides ont fortement régressé dans les milieux agricoles à la suite de nombreux drainages et comblements de mares. Ces pratiques existent encore localement, représentant une menace pour la végétation hygrophile (prairies humides) et les populations subsistantes d’espèces associées (amphibiens, Cuivré des marais …).</t>
  </si>
  <si>
    <t xml:space="preserve">De façon générale, les enjeux consistent à :
- maintenir l’élevage d’herbivores ainsi que les prairies, milieux humides et infrastructures agroécologiques, en tant que milieux favorables à : la biodiversité, la qualité de l’eau (fonction de zone tampon), au stockage de carbone sous les sols de prairies 
- promouvoir une gestion adaptée, économe en intrants et permettant de conserver la biodiversité (remarquable et ordinaire) et de préserver la qualité de l’eau.
Concernant l’étang du Lindre, les principaux enjeux environnementaux sont la préservation de plus de 250 espèces d’oiseaux rencontrées sur le site (plus spécifiquement ceux ayant un statut de protection) et de leurs milieux de vie. Le complexe du Lindre héberge notamment des espèces nicheuses rares typiques des roselières (Héron pourpré, Butor étoilé, Blongios nain) ainsi que deux espèces de grands rapaces (Pygargue à queue blanche, Balbuzard pêcheur). L’enjeu agricole majeur de ce site est la préservation du Cuivré des marais (papillon qui accomplit son cycle biologique hivernal entouré dans une feuille de Rumex, pour lequel des MAEC de mise en défens ont été mises en œuvre antérieurement). Le site abrite aussi des habitats patrimoniaux, en particulier des prairies maigres de fauche ainsi qu’un pré salé. Les passereaux prairiaux sont nombreux (Tarier pâtre, Bergeronnette printanière, Caille des blés…) ainsi que la Pie-grièche écorcheur, très présente, dont la préservation nécessite des prairies accueillantes (haies) et nourrissantes (insectes, rongeurs, ...).
Concernant le site de Mittersheim-Ketzing, on y retrouve des habitats à intérêt communautaire que sont les prairies maigres de fauche de basse altitude et les prairies à Molinies sur sol calcaire. Il y a aussi des espèces patrimoniales sur le site, en particulier le Cuivré des marais et de nombreux amphibiens tels que le Triton crêté fréquentant des mares prairiales situées au cœur de prairies exploitées. Se référer aux documents d’objectifs des différents sites Natura 2000 pour plus de précisions.</t>
  </si>
  <si>
    <t xml:space="preserve">GE_MAD2</t>
  </si>
  <si>
    <t xml:space="preserve">Lac de Madine élargi – Biodiversité 2 (Agence de l'eau Rhin-Meuse)</t>
  </si>
  <si>
    <t xml:space="preserve">06 42 17 25 33 [06 98 25 56 75]</t>
  </si>
  <si>
    <t xml:space="preserve">etienne.villeneuvedejanti@pnr-lorraine.com [mathieu.junger@pnr-lorraine.com]</t>
  </si>
  <si>
    <t xml:space="preserve">Le territoire couvre le périmètre d’acquisition potentielle du Conservatoire du littoral entourant directement la zone spéciale de conservation Natura 2000 « Lac de Madine et étangs de Pannes », qui est intégrée dans le PAEC Secteur Ouest du PNR de Lorraine – Natura 2000. Il est reconnu pour son intérêt avifaunistique, grâce à sa position de relai entre les grands étangs de Moselle à l’Est et les grands réservoirs de Champagne au Sud-Ouest. La complémentarité entre les zones humides (lac/étangs) et les surfaces agricoles permet aux espèces de se remiser et de s’alimenter alternativement dans les différents secteurs. Le lac de Madine est soumis à la loi littorale en raison de sa surface supérieure à 1 000 hectares. Dans ce contexte, le Conservatoire du littoral, fondé à agir, acquiert du foncier dans un objectif de préservation de la biodiversité. Après avoir acquis des étangs piscicoles voisins du lac, le Conservatoire a souhaité en 2019 élargir son périmètre d’intervention foncière aux zones agricoles et forestières, secteurs stratégiques pour les enjeux de protection de la qualité de l’eau et de la biodiversité. Un des trois objectifs de ce périmètre est d’infléchir et d’inverser la tendance à l’intensification des pratiques agricoles à proximité du lac pour favoriser la conservation de milieux diversifiés de qualité propice au développement de la biodiversité et au maintien d’un paysage remarquable. La démarche a fait l’objet d’une consultation territoriale et d’une validation par les communes riveraines. Ce périmètre élargi couvre 1 015 hectares pour une SAU d’environ 500 hectares. Le territoire de ce PAEC n’est constitué que des parcelles agricoles situées dans ce périmètre, sélectionnées à partir du registre parcellaire graphique de 2020. La surface totale est de 497 ha, dont 189 ha de prairies permanentes.</t>
  </si>
  <si>
    <t xml:space="preserve">Les milieux humides ont fortement régressé dans les milieux agricoles à la suite de nombreux drainages et comblements de mares. Ces pratiques existent encore localement, représentant une menace pour la végétation hygrophile (prairies humides) et les populations subsistantes d’espèces associées (amphibiens, Cuivré des marais …). L’avancement des dates de fauche et l’augmentation de la fertilisation entraînent un appauvrissement marqué de la flore prairiale, en favorisant la dominance des graminées. Ces milieux deviennent moins intéressants pour la faune (diminution des populations d’insectes et d’oiseaux prairiaux). Le retournement des prairies au profit des cultures constitue une autre menace, de même que l’arrachage des haies, qui est préjudiciable aux espèces qui en dépendent, comme les Pies-grièches écorcheurs.</t>
  </si>
  <si>
    <t xml:space="preserve">De façon générale, les enjeux consistent à :
- maintenir l’élevage d’herbivores ainsi que les prairies, milieux humides et infrastructures agroécologiques, en tant que milieux favorables à : la biodiversité, la qualité de l’eau (fonction de zone tampon), la régulation du cycle de l’eau, au stockage de carbone sous les sols de prairies 
- promouvoir une gestion adaptée, économe en intrants et permettant de conserver la biodiversité (remarquable et ordinaire) et de préserver la qualité de l’eau.
En termes de biodiversité, comme pour le site Natura 2000 du lac de Madine, l’enjeu porte principalement sur la préservation de l’avifaune (Butor étoilé, autres espèces remarquables) et de ses habitats (prairies, milieux humides, infrastructures agroécologiques). Il s’agit d’infléchir et d’inverser la tendance à l’intensification des pratiques agricoles à proximité du lac pour préserver la biodiversité et le paysage remarquable.</t>
  </si>
  <si>
    <t xml:space="preserve">GE_PEL2</t>
  </si>
  <si>
    <t xml:space="preserve">Prairies remarquables – Est PNR de Lorraine – Biodiversité 2 (Agence de l'eau Rhin-Meuse)</t>
  </si>
  <si>
    <t xml:space="preserve">06 42 17 25 33</t>
  </si>
  <si>
    <t xml:space="preserve">etienne.villeneuvedejanti@pnr-lorraine.com</t>
  </si>
  <si>
    <t xml:space="preserve">Le Parc naturel régional de Lorraine est un vaste territoire recouvrant environ 220 000 ha, caractérisé par son alternance de forêts, de zones humides, de prairies et de terres cultivées. Il est constitué de deux secteurs, l’un en Meuse et Meurthe-et-Moselle appelé « Secteur Ouest » et l’autre en Moselle, appelé « secteur Est ». Ce PAEC concerne le secteur Est du PNR pour les enjeux biodiversité situés hors des sites Natura 2000. Les enjeux biodiversité relevant des autres secteurs du PNR (sites Natura 2000 et secteur Ouest du parc) sont traités dans le cadre de PAEC distincts.</t>
  </si>
  <si>
    <t xml:space="preserve">Les prairies remarquables sont des prairies et milieux humides caractérisés par leur fort intérêt floristique et faunistique (présence d’espèces patrimoniales, biodiversité remarquable). Grâce à leur richesse floristique, elles peuvent accueillir une grande diversité d’espèces animales, qui y trouvent refuge et nourriture, en particulier des espèces rares ou en régression dans les milieux ruraux. Autrefois assez répandues, ces prairies deviennent de plus en plus rares pour diverses raisons :
- le retournement des prairies au profit de grandes cultures, en lien avec le recul de l’élevage d’herbivores 
- l’intensification fourragère (fauche plus précoce, baisse de la hauteur de fauche, augmentation de la fertilisation azotée…) qui entraîne une diminution rapide et le plus souvent définitive de la diversité floristique, en défaveur des « plantes à fleurs » (dicotylédones, qui sont supplantées par les graminées) et, par suite, un effondrement en cascade de la diversité faunistique (insectes, avifaune des milieux ouverts…).
Les enjeux consistent à :
- maintenir l’élevage d’herbivores ainsi que les prairies et milieux humides, en tant qu'habitats favorables à : la biodiversité, la qualité de l’eau (fonction de zone tampon), la régulation du cycle de l’eau, au stockage de carbone sous les sols de prairies 
- promouvoir une gestion adaptée des habitats (fertilisation limitée, fauche tardive) pour préserver leur grande richesse floristique et faunistique (oiseaux nicheurs, papillons) 
- encourager l’utilisation des foins de prairies remarquables, notamment par la mise en avant des aspects qualitatifs : souplesse d’exploitation (étalement de la maturité des plantes), valorisation possible dans le cadre de stratégies complémentaires, appétence du fourrage et intérêt pour la santé animale (métabolites antioxydants dans certaines dicotylédones)…</t>
  </si>
  <si>
    <t xml:space="preserve">GE_POL2</t>
  </si>
  <si>
    <t xml:space="preserve">Prairies remarquables – Ouest PNR de Lorraine – Biodiversité 2 (Agence de l'eau Rhin-Meuse)</t>
  </si>
  <si>
    <t xml:space="preserve">Le Parc naturel régional (PNR) de Lorraine est un vaste territoire recouvrant environ 220 000 ha, caractérisé par son alternance de forêts, de zones humides, de prairies et de terres cultivées. Il est constitué de deux secteurs, l’un en Meuse et Meurthe-et-Moselle, appelé « secteur Ouest » et l’autre en Moselle, appelé « secteur Est ». Ce territoire concerne le secteur Ouest du PNR pour les enjeux biodiversité situés hors des sites Natura 2000. Les enjeux biodiversité relevant des autres secteurs du PNR (sites Natura 2000 et secteur Est du parc) sont traités dans le cadre de PAEC distincts. Comme partout en France, les surfaces de prairies permanentes sont en forte régression en Lorraine, principalement en raison du déclin de l’élevage. Ainsi, dans la zone Ouest du Parc Naturel Régional, les surfaces en prairies permanentes ont diminué d’environ 9700 ha entre 1989 et 2010, soit 13,7 % de la SAU selon les données du recensement agricole. C’est un phénomène qui se poursuit depuis 2010, avec la perte de 1000 ha soit 1,5 % de la SAU totale. Un autre phénomène qui est observé sur le territoire est l’évolution des pratiques d’élevage, qui tendent vers une intensification de la gestion des prairies : fertilisation plus importante, fauche plus précoce…</t>
  </si>
  <si>
    <t xml:space="preserve">Les milieux humides ont fortement régressé dans les milieux agricoles à la suite de nombreux drainages et comblements de mares. Ces pratiques existent encore localement, représentant une menace pour la végétation hygrophile (prairies humides) et les populations subsistantes d’espèces associées (amphibiens, Cuivré des marais …). L’avancement des dates de fauche et l’augmentation de la fertilisation entraînent un appauvrissement marqué de la flore prairiale, en favorisant la dominance des graminées. Ces milieux deviennent moins intéressants pour la faune (diminution des populations d’insectes et d’oiseaux prairiaux). Le retournement des prairies au profits des cultures constitue une autre menace.</t>
  </si>
  <si>
    <t xml:space="preserve">GE_POLN</t>
  </si>
  <si>
    <t xml:space="preserve">Secteur Ouest du PNR de Lorraine – Natura 2000</t>
  </si>
  <si>
    <t xml:space="preserve">Parc naturel régional de Lorraine</t>
  </si>
  <si>
    <t xml:space="preserve">06 42 17 25 33 [06 98 25 56 75 ; 06 98 25 51 47 ; 06 98 25 62 27]</t>
  </si>
  <si>
    <t xml:space="preserve">etienne.villeneuvedejanti@pnr-lorraine.com [johan.claus@pnr-lorraine.com]</t>
  </si>
  <si>
    <t xml:space="preserve">Le terrritoire couvre 7 sites Natura 2000 situés dans le partie Ouest du Parc naturel régional de Lorraine.
1° Le site « Etang de Lachaussée et zones voisines » (zone de protection spéciale, ZPS) est reconnu pour sa richesse et sa diversité ornithologique au niveau lorrain, français, européen et international. Depuis le 8 avril 1991, le site est désigné « zone humide d'importance internationale » au titre de la convention de Ramsar. Cet écosystème est une zone privilégiée pour la nidification, l’hivernage et les haltes migratoires pour de nombreuses espèces d’oiseaux. Le milieu est composé d’une alternance d’étangs piscicoles, de forêts caducifoliées et de zones agricoles composées de grandes cultures et de prairies. Malgré une évolution défavorable, le territoire reste assez herbagé puisque en 2020, les prairies permanentes constituaient encore presque 49 % de la surface agricole utile (SAU), soit 673 ha. 607 ha du site ont aussi été classés en réserve naturelle régionale (RNR), qui est gérée par le Conservatoire d’espaces naturels de Lorraine.
2° Le site « Jarny Mars-la-Tour » (ZPS) se situe dans le voisinage immédiat du Grand Etang de Lachaussée. C’est un territoire dominé par les cultures céréalières, les prairies permanentes ou en rotation longue ne représentent que 15,5 % de la SAU, soit 1018 ha en 2020. Ces prairies bordent les cours d’eau de l’Yron, du Fond de la cuve et de Rougeval. Le site abrite aussi quelques forêts. Depuis 2006, l’opération Agrifaune y est aussi présente. Le site a été désigné Natura 2000 car il abrite une population nicheuse de Busards cendrés (Circus pygargus), espèce de rapace diurne qui niche au sol, préférentiellement dans les orges d’hiver, et dont la préservation nécessite l’intervention annuelle d’un réseau de bénévole : le réseau Busard.
3° Le site « Lac de Madine et étangs de Pannes » (zone spéciale de conservation, ZSC) est un autre site reconnu pour sa richesse et diversité ornithologique, grâce à sa position de relai entre les grands étangs de Moselle à l’Est et des grands réservoirs de Champagne au Sud-Ouest. De plus, la complémentarité entre lac/étangs et les zones agricoles alentour renforce l’intérêt du site, en permettant à l’avifaune de se remiser et de s’alimenter alternativement sur les différents secteurs. S’agissant de la plus vaste étendue d’eau de la Woëvre, elle joue un rôle central comme étape lors des migrations d’oiseaux pré et post nuptiales. La zone Natura 2000 est assez réduite et centrée autour du lac. Les terres agricoles comprises dans le site sont majoritairement des prairies permanentes, qui ont une surface de 121 ha, soit plus de 98 % de la SAU.
4° Le site « Forêt humide de la Reine et Catena de Rangeval » (ZPS) englobe une forêt mythique en Lorraine. Les Celtes la voyaient comme une forêt infranchissable. Au Moyen Âge, l’ordre de Prémontré en a fait une forêt ecclésiastique. Ces nombreux siècles d’occupation et d'activités humaines (sylviculture, pisciculture, agriculture) ont façonné des paysages diversifiés et créé une mosaïque d’habitats aux caractéristiques écologiques, faunistiques et floristiques remarquables. C’est un territoire sur lequel l’élevage est encore bien présent. En 2020, on y comptait 432 ha de prairies, soit environ 64 % de la SAU.
5° Le site « Pelouses et vallons forestiers du Rupt de Mad » (ZSC) représente un important corridor écologique pour la faune et la flore, entre les vallées de la Meuse et de la Moselle, en particulier pour la flore méditerranéenne des pelouses et les chauves-souris en limite Nord de répartition. La diversité de la topographie et des expositions de la vallée du Rupt-de-Mad offre un puzzle de milieux forestiers, prairiaux, montagnards, méditerranéens et aquatiques qui se traduit par une importante richesse biologique et la présence de nombreux habitats. Le périmètre du site suit étroitement le cours d’eau, mais inclut néanmoins 87 ha de prairies permanentes en 2020, soit environ 40 % de la SAU.
6° Concernant le site « Vallée de l'Esch, d'Ansauville à Jézainville » (ZSC), la diversité de la topographie et des expositions de la vallée de l’Esch offre un puzzle de milieux forestiers, prairiaux, montagnards, méditerranéens et aquatiques se traduisant par une importante richesse biologique et la présence de nombreux habitats et espèces d’intérêt communautaire. La vallée est un important corridor écologique pour la faune et la flore, entre les vallées de la Meuse et de la Moselle, en particulier pour la flore méditerranéenne des pelouses et les chauves-souris en limite nord de répartition. Dans la continuité de la forêt de la Reine, l’élevage est encore bien présent sur le site. On y comptait 280 ha de prairies permanentes ou en rotation longue en 2020, soit environ 63 % de la SAU.
7° Le site « Hauts de Meuse, complexe éclaté » (ZSC) est un territoire peu agricole mais qui recouvre cependant 846 ha répartis en 38 entités sur les Côtes de Meuse. Seulement 4 % du site sont des terres arables, vergers, cultures ou prairies. L’essentiel du territoire est un maillage de forêts et de pelouses calcaires, signe d’une déprise agricole des côteaux trop difficiles à exploiter et à mécaniser. Ainsi, ce sont près de 8 ha de prairies permanentes qu‘il convient de préserver d’une intensification.</t>
  </si>
  <si>
    <t xml:space="preserve">Les milieux humides ont fortement régressé dans les milieux agricoles à la suite de nombreux drainages et comblements de mares. Ces pratiques existent encore localement, représentant une menace pour la végétation hygrophile (prairies humides) et les populations subsistantes d’espèces associées (amphibiens, Cuivré des marais …). L’avancement des dates de fauche et l’augmentation de la fertilisation entraînent un appauvrissement marqué de la flore prairiale, en favorisant la dominance des graminées. Ces milieux deviennent moins intéressants pour la faune (diminution des populations d’insectes et d’oiseaux prairiaux). Le retournement des prairies au profit des cultures constitue une autre menace, de même que l’arrachage des haies, qui est préjudiciable aux espèces qui en dépendent, comme les Pies-grièches écorcheurs. Dans la zone Ouest du Parc naturel régional de Lorraine, les surfaces de prairies permanentes ont régressé d’environ 9 800 ha entre 1989 et 2010 et cette dynamique se poursuit.</t>
  </si>
  <si>
    <t xml:space="preserve">De façon générale, les enjeux consistent à :
- maintenir l’élevage d’herbivores, les prairies et milieux humides – ainsi que leur richesse floristique –, les infrastructures agroécologiques, en tant que milieux favorables à : la biodiversité faunistique, la qualité de l’eau (fonction de zone tampon), la régulation du cycle de l’eau, au stockage de carbone sous les sols de prairies 
- promouvoir une gestion adaptée, économe en intrants et permettant de conserver la biodiversité (remarquable et ordinaire) et de préserver la qualité de l’eau.
Les principaux enjeux de biodiversité propres à chaque site Natura 2000 sont les suivants.
1° Site de Lachaussée : les principaux enjeux sont centrés sur les oiseaux inféodés aux zones humides (Butor étoilé, Blongios nain, Héron pourpré, Pygargue à queue blanche…).
2° Site de Jarny Mars-la Tour : les enjeux concernent principalement l’avifaune, en particulier les espèces en régression (Pie-grièche écorcheur, Perdrix grise) associées aux milieux ouverts. L’espèce emblématique du site est le Busard cendré.
3° Lac de Madine : les enjeux prioritaires concernent l’avifaune, en particulier le Butor étoilé, ainsi que d’autres espèces remarquables (Grand Murin, Petit Rhinolophe…).
4° Forêt de la Reine : le site comprend 5 habitats d’intérêt communautaire, notamment les prairies maigres de fauche, ainsi que de très nombreuses espèces d'intérêt communautaire (Damier de la Succise, Triton crêté, Scabieuse colombaire…).
5° Rupt de Mad : il s’agit de conserver les pelouses riches en Orchidées, des prairies maigres de fauche, ainsi que plusieurs espèces animales remarquables (Agrion de Mercure, Chabot…).
6° Vallée de l’Esch : l’enjeu porte sur la préservation de prairies maigres de fauche en bon état de conservation et des espèces d’intérêt correspondantes (Cuivré des marais, Damier de la Succise).
7° Hauts de Meuse : les prairies maigres de fauche offrent une diversité floristique remarquable et servent d’habitat notamment au Cuivré des marais.
Se référer aux documents d’objectifs des sites Natura 2000 pour plus de précisions.</t>
  </si>
  <si>
    <t xml:space="preserve">GE_SEIN</t>
  </si>
  <si>
    <t xml:space="preserve">Vallée de la Seille – Natura 2000</t>
  </si>
  <si>
    <t xml:space="preserve">06 42 17 25 33 [06 98 25 58 11)</t>
  </si>
  <si>
    <t xml:space="preserve">etienne.villeneuvedejanti@pnr-lorraine.com [nelly.weber@pnr-lorraine.com]</t>
  </si>
  <si>
    <t xml:space="preserve">Situé dans le Parc naturel régional de Lorraine, dans le pays du Saulnois entre les villes mosellanes de Château-Salins et de Dieuze, le territoire couvre la zone spéciale de conservation Natura 2000 « Vallée de la Seille, secteur amont et Petite Seille ». Il abrite le plus vaste ensemble de prés salés continentaux de France (habitat d’intérêt communautaire prioritaire), grâce à la présence d’une importante couche de sel dans le sous-sol qui permet l’installation d’une flore halophile typique et exceptionnelle en situation continentale. Le territoire se caractérise par la résurgence ponctuelle de sources salées alimentant des mares recouvertes de Salicornes.</t>
  </si>
  <si>
    <t xml:space="preserve">Les milieux humides ont fortement régressé dans les milieux agricoles à la suite de nombreux drainages et comblements de mares. Ces pratiques existent encore localement, représentant une menace pour la végétation hygrophile (prairies humides, prés salés) et les populations subsistantes d’espèces associées (amphibiens, Cuivré des marais …). L’avancement des dates de fauche des prairies et prés salés et l’augmentation de la fertilisation (notamment en cas d’utilisation non fourragère) entraînent un appauvrissement marqué de la flore prairiale, en favorisant la dominance des graminées. Ces milieux deviennent moins intéressants pour la faune (diminution des populations d’insectes et d’oiseaux prairiaux). Le retournement des prairies au profit des cultures constitue une autre menace, de même que l’arrachage des haies, qui est préjudiciable aux espèces qui en dépendent, comme les Pies-grièches écorcheurs. Dans la zone Est du Parc naturel régional de Lorraine, les surfaces de prairies permanentes ont régressé d’environ 5 300 ha entre 1989 et 2010 et 1 600 ha entre 2010 et 2017.</t>
  </si>
  <si>
    <t xml:space="preserve">De façon générale, les enjeux consistent à : 1° Maintenir l’élevage d’herbivores ainsi que les prairies et milieux humides – ainsi que leur richesse floristique –, les infrastructures agroécologiques, en tant que milieux favorables à : la biodiversité faunistique, la qualité de l’eau (fonction de zone tampon), au stockage de carbone sous les sols de prairies  2° Promouvoir une gestion, économe en intrants et adaptée des habitats permettant de conserver la biodiversité (remarquable et ordinaire) et de préserver la qualité de l’eau.
Les principaux enjeux concernent la préservation des habitats salés et des prairies maigres de fauche, ainsi que des oiseaux alluviaux remarquables, en particulier le Râle des Genêts et le Courlis cendré. Ces deux oiseaux nichent au sol et toute fertilisation de printemps ou fauche précoce nuit à leur reproduction. Les actions en faveur de ces espèces reposent étroitement sur une gestion extensive des prairies. Se référer au document d’objectifs du site Natura 2000 pour plus de précisions.</t>
  </si>
  <si>
    <t xml:space="preserve">GE_VA12</t>
  </si>
  <si>
    <t xml:space="preserve">PNR Vosges du Nord</t>
  </si>
  <si>
    <t xml:space="preserve">Vosges du Nord et Alsace bossue – Biodiversité 2 (Agence de l'eau Rhin-Meuse)</t>
  </si>
  <si>
    <t xml:space="preserve">Parc naturel régional des Vosges du nord</t>
  </si>
  <si>
    <t xml:space="preserve">Maison du Parc – 2 place du château – 67290 LA PETITE-PIERRE</t>
  </si>
  <si>
    <t xml:space="preserve">06 28 10 32 48</t>
  </si>
  <si>
    <t xml:space="preserve">l.figuiere@parc-vosges-nord.fr</t>
  </si>
  <si>
    <t xml:space="preserve">Dans son ensemble, le territoire :
 - couvre l’Alsace bossue et le secteur bas-rhinois du Parc naturel régional des Vosges du Nord (plus une commune de Moselle pour les PAEC à enjeu Natura 2000) ;
- fait l’objet de 5 zonages PAEC distincts mais complémentaires, selon : la localisation ou non dans des sites Natura 2000, les enjeux et le type de MAEC (MAEC localisées « biodiversité » ou « papillons Azurés », MAEC systèmes herbagers et pastoraux).
Le territoire est structuré par trois éléments naturels abondants : la forêt, le grès et l’eau. Au cours du temps, ces éléments ont interagi, formant quatre grands ensembles agricoles principaux, liés aux potentialités du sol et au relief :
- le massif gréseux où l'agriculture se concentre dans les fonds de vallée ;
- les espaces de transition constitués des collines sous-vosgienne présentant un paysage plus vallonné avec un sol plus riche, plus propice à l'agriculture ;
- le plateau lorrain présentant des sols plus riches où l'agriculture y est bien développée ;
- la plaine d'Alsace où domine une agriculture plus intensive centrée sur la production de céréales et de maïs.
Les sites Natura 2000 concernés, tous classés en zones spéciales de conservation, sont : « La Moder et ses affluents », « Cours d’eau, tourbières, rochers et forêts des Vosges du nord et souterrain de Ramstein », « La Sauer et ses affluents », « Vallée de la Sarre, de l'Albe et de l'Isch, le marais du Francaltroff », « Vosges du Nord » (également classé en zone de protection spéciale).
1° Zonage – « Vosges du Nord et Alsace bossue – Biodiversité 2 (Agence de l’eau Rhin-Meuse) » (code PAEC : GE_VA12)
Ce territoire comprend des prairies maigres de fauche comparables à celles retrouvées dans le secteur Natura 2000. Ces prairies d’une diversité floristique remarquable permettent le développement d’une importante faune patrimoniale et ordinaire, notamment de l’avifaune inféodée aux milieux prairiaux (Pie-grièche grise, Milan royal, Courlis cendré) :
- le Milan royal, qui vit dans les zones boisées proches des espaces ouverts (prairies, terres cultivées), niche dans les arbres et se nourrit de petits animaux des milieux prairiaux. Il peut être menacé par le retournement des prairies ;
- la Pie-grièche grise niche dans les arbres isolés et vergers. Son régime alimentaire est diversifié (gros insectes, oisillons, petits passereaux, jeunes campagnols, musaraignes, lézards, petits amphibiens). Elle est ainsi inféodée aux prés et prés-vergers pâturés de manière extensive ;
- le Courlis Cendré niche au sol dans les prairies humides, de préférence de faible hauteur. Il pond ses œufs en avril-mai et les couve pendant une trentaine de jours. Les poussins sont nidifuges mais ne prennent leur envol qu’au bout de 32 à 38 jours. Le Courlis peut être menacé par l’entretien des prairies au printemps (couvées précoces) et par les fauches précoces d’ensilage ou d’enrubannage (couvées normales ou tardives). Une fertilisation entraînant un fort développement de la végétation leur est défavorable à l’élevage des nichées (surveillance du territoire difficile, déplacement des poussins entravé…).
2° Zonage – « Vosges du Nord et Alsace bossue – Natura 2000 » (code PAEC : GE_VA1N)
Les habitats à enjeux sont les suivants :
- Les prairies maigres de fauche de basse altitude ou prairies mésophiles : habitat à forte diversité végétale, ces prairies témoignent aujourd’hui des activités de fauches extensives et d’un paysage ouvert traditionnel. Certaines de ces prairies peuvent abriter une faune remarquable : Tarier des prés, Azuré de la Sanguisorbe ou Azuré des paluds ;
- Les formations herbeuses sèches semi-naturelles comme les pelouses xérophiles à mésophiles sur sols siliceux. Cet habitat des stations chaudes et sèches possède un intérêt patrimonial fort par la présence possible d’espèce protégée comme le Botryche à feuille de Matricaire ou le Brotyche lunaire. En règle générale, ces pelouses ne sont pas fertilisées, hormis par les restitutions au pâturage ;
- Les prairies humides à Molinie, généralement issues des fauches tardives sur des terrains humides non amendés elles peuvent également provenir de la dégénérescence d’une tourbière à la suite d’un drainage. La végétation est dominée par la Molinie et par le Jonc à tépales aigus. Ces prairies peuvent parfois atteindre un mètre de hauteur en été et abritent de nombreuses espèces des milieux humides et para-tourbeux ;
- Cariçaies mégaphorbiaies. La friche basse à Reine des prés (mégaphorbiaie) est un stade dynamique de l’évolution de la prairie de fauche vers le boisement. Dans les Vosges du Nord, elle découle souvent de l’abandon des pratiques agricoles en fond de vallée (prairies à dos). Les mégaphorbiaies constituent le milieu de vie de nombreuses espèces telles que la Locustelle tachetée, la Pie-grièche écorcheur, le Tarier pâtre ou le Cuivré des marais ;
- Les cours d’eau sur grès. Ces milieux constituent des écosystèmes d’une grande richesse caractéristique du territoire de montagne des Vosges du nord. Les caractéristiques géologiques du grès influent de manière significative sur leurs propriétés hydrologiques. Ils sont légèrement acides, à faible minéralité et présentent un ensablement marqué. Ces rivières, naturellement pauvres en calcium et donc faiblement tamponnées, sont très sensibles aux pollutions organiques et chimiques. Les cours d’eau désignés en sites Natura 2000 représentent 450 kilomètres des 1 200 kilomètres de rivières qui parcourent le Parc des Vosges du Nord. Ces cours d’eau de tête de bassin demeurent de bonne qualité chimique et restent épargnés par les principales pollutions d’origine anthropique. Cette situation privilégiée (habitat Natura 2000 : « rivières des étages planitaires à montagnardes avec végétation du Ranunculion fluitantis ») leur permet ainsi d’abriter des cortèges floristiques et faunistiques (Gomphe serpentin, Lamproie de Planer, Chabot) absents plus en aval. Le maintien d’une bonne qualité chimique des cours d’eau reste par ailleurs essentiel pour l’ensemble des usages et activités qui dépendent de cette ressource (abreuvement, irrigation, loisirs…).
3° Deux zonages dédiés à des mesures spécifiques de préservation des papillons Azurés :
- hors périmètres Natura 2000 : « Vosges du Nord et Alsace bossue – Biodiversité 2 – Azurés (Agence de l’eau Rhin-Meuse) » (code PAEC : GE_VA22)
- dans les périmètres Natura 2000 : « Vosges du Nord et Alsace bossue – Natura 2000 – Azurés » (code PAEC : GE_VA2N)
L’Azuré des paluds et l’Azuré de la Sanguisorbe sont des papillons ayant des exigences écologiques très proches. Ils sont diurnes et sont complétement dépendant de la Sanguisorbe officinale (ou Grande Pimprenelle) pour effectuer leur cycle de reproduction. Cette plante pousse dans les prairies mésophiles légèrement humides. Ces deux espèces de Maculinés ont en effet un cycle biologique très particulier. La chenille, pondue au sommet du capitule d’un pied de Sanguisorbe dont elle se nourrit durant les premières semaines, doit ensuite impérativement être prise en charge dans une fourmilière avant de se métamorphoser en papillon l’année suivante. Des populations relictuelles sont connues sur quelques prairies le long du Heimbach (affluent de la Sauer) et le long de la Sauer, où plusieurs centaines d’individus ont déjà pu être identifiés. Des populations de plusieurs dizaines d’individus ont également été identifiées le long de la Sarre et de l’Isch, en Alsace bossue.
4° Zonage – « Vosges du Nord et Alsace bossue – Herbe, élevage, infrastructures agro-écologiques » (code PAEC : GE_VAXH)
Ce zonage est constitué pour la mise en œuvre la MAEC systèmes herbagers et pastoraux dans le territoire.</t>
  </si>
  <si>
    <t xml:space="preserve">Dans le cœur de massif, l’agriculture est relativement extensive. Elle a fortement décliné à cause des handicaps naturels forts et du morcellement du parcellaire. Les doubles-actifs y sont majoritaires. A l'inverse, sur les franges du territoire, l’agriculture est beaucoup plus spécialisée, principalement en polyculture-élevage. Les structures et pratiques y sont hétérogènes, avec des grandes exploitations relativement intensives côtoyant des plus petites. L’Alsace bossue se caractérise par le développement important des exploitations engagées en agriculture biologique. Les prairies permanentes représentent 51% des surfaces agricoles du territoire. Elles sont principalement valorisées par la fauche, dont 2/3 en foin. La date moyenne de première fauche du territoire est le 15 mai. Cette date relativement précoce est préjudiciable à la diversité floristique des prairies naturelles. Le pâturage, relativement extensif, est pratiqué principalement dans le massif. La fertilisation azotée minérale et organique moyenne des prairies naturelles s’élève à 70 kg/ha par an, hors restitutions au pâturage. Ce niveau d’apport participe à la perte de la diversité et à la banalisation de la flore des prairies permanentes.</t>
  </si>
  <si>
    <t xml:space="preserve">De façon générale, les enjeux consistent à :
- maintenir l’élevage d’herbivores ainsi que les prairies et milieux humides – ainsi que leur richesse floristique –, les infrastructures agroécologiques, en tant que milieux favorables à : la biodiversité faunistique, la qualité de l’eau (fonction de zone tampon) 
- promouvoir une gestion adaptée des habitats, économe en intrants, permettant de conserver la biodiversité (remarquable et ordinaire) et de préserver la qualité de l’eau.</t>
  </si>
  <si>
    <t xml:space="preserve">GE_VA1N</t>
  </si>
  <si>
    <t xml:space="preserve">Vosges du Nord et Alsace bossue – Natura 2000</t>
  </si>
  <si>
    <t xml:space="preserve">GE_VA22</t>
  </si>
  <si>
    <t xml:space="preserve">Vosges du Nord et Alsace bossue – Biodiversité 2 – Azurés (Agence de l'eau Rhin-Meuse)</t>
  </si>
  <si>
    <t xml:space="preserve">GE_VA2N</t>
  </si>
  <si>
    <t xml:space="preserve">Vosges du Nord et Alsace bossue – Natura 2000 – Azurés</t>
  </si>
  <si>
    <t xml:space="preserve">GE_VAXH</t>
  </si>
  <si>
    <t xml:space="preserve">Vosges du Nord et Alsace bossue – Herbe, élevage, infrastructures agro-écologiques</t>
  </si>
  <si>
    <t xml:space="preserve">1) Chambre d'agriculture Alsace ; 2) Parc naturel régional des Vosges du nord </t>
  </si>
  <si>
    <t xml:space="preserve">1) Espace européen de l'entreprise – 2 rue de Rome – CS 3022 – SCHILTIGHEIM – 67013 STRASBOURG Cedex ; 2) Maison du Parc – 2 place du château – 67290 LA PETITE-PIERRE</t>
  </si>
  <si>
    <t xml:space="preserve">Tél 1 : 06 37 54 12 30 – Tél 2 : 06 28 10 32 48</t>
  </si>
  <si>
    <t xml:space="preserve">1) daniel.brua@alsace.chambagri.fr 2) l.figuiere@parc-vosges-nord.fr</t>
  </si>
  <si>
    <t xml:space="preserve">GE_VM15</t>
  </si>
  <si>
    <t xml:space="preserve">PNR Vosges du Nord – AMEM</t>
  </si>
  <si>
    <t xml:space="preserve">Vosges mosellanes – PNR des Vosges du Nord – Biodiversité (Agence de l'eau Rhin-Meuse)</t>
  </si>
  <si>
    <t xml:space="preserve">Association mosellane d’économie montagnarde (AMEM)</t>
  </si>
  <si>
    <t xml:space="preserve">4 place de la mairie – 57720 VOLMUNSTER</t>
  </si>
  <si>
    <t xml:space="preserve">03 72 29 02 61 ; Coordination : 06 51 73 52 81 ; Chargé(e) de mission agroenvironnement : 06 75 68 85 06</t>
  </si>
  <si>
    <t xml:space="preserve">amem57@orange.fr</t>
  </si>
  <si>
    <t xml:space="preserve">Le territoire comprend les Vosges mosellanes (secteur Nord et Sud), recoupant sur sa partie Nord le périmètre du Parc naturel régional des Vosges du Nord. Il couvre les enjeux biodiversité de ce secteur, dans le cadre de 2 zonage PAEC distincts mais complémentaires, dont l’un est dédié est à la préservation du papillon Damier de la Succise. Le territoire est structuré par trois éléments naturels abondants : la forêt, le grès et l’eau. Au cours du temps, ces éléments ont interagi, et la zone concernée par le projet présente trois grands ensembles agricoles principaux, liés aux potentialités du sol et au relief. Ces ensembles définissent des entités agricoles. Le massif forestier couvre la majeure partie du territoire et s’étend sur l’Est du territoire. Il se caractérise également par la densité de son réseau hydrographique en tête de bassin. L’ensemble des ruisseaux sur grès confluent dans les fonds de vallées pour former les principales rivières qui structurent le territoire. Aux côtés des zones de friches humides d’une grande richesse écologique, on retrouve des zones agricoles ouvertes support d’une diversité faunistique et floristique remarquable dès lors que les pratiques s’adaptent à cet environnement fragile. A l’Ouest se découvre le plateau lorrain. Les sols y sont plus riches et moins pentus : l’agriculture y est plus présente. Elle est dominée par la polyculture-élevage offrant une mosaïque de cultures et prairies. Ce paysage est également marqué par la forte présence d’infrastructures agro-écologiques (vestiges de vergers traditionnels haute-tige, haies, arbres isolés, ripisylves). Entre ces deux ensembles paysagers, le paysage s’ouvre petit à petit ; c’est la zone dite de transition. Ce paysage où débouchent les rivières du massif, est vallonné et beaucoup plus ouvert. D’un point de vue agronomique, le sol est remplacé par des grès du Muschelkalk qui sont plus riches grâce à un sous-sol comportant des marnes et calcaires. Il s’agit donc d’un secteur plus favorable au développement des activités agricoles.Les enjeux agricoles sont multiples : autonomie fourragère, adaptation au changement climatique, pérennité économique des ateliers d’élevage… En effet, les Vosges mosellanes sont une terre d’élevage où les prairies dominent. Les exploitations évoluent, selon un gradient Est-Ouest, avec à l’Est des exploitations de petites tailles à dominante élevage (terrains accidentés difficilement mécanisables, fonds de vallées humides), et vers l’Ouest des exploitations plus grandes et davantage de cultures. Les exploitations bovin lait sont également beaucoup plus représentées. La population agricole diminue fortement. Entre 2010 et 2020, dans la Communauté de communes du Pays de Bitche, le nombre d’agriculteurs a baissé de 30 % en 10 ans avec une augmentation concomitante de la surface agricole de 45 %. Ce phénomène de concentration rapide des terres s’accompagne souvent d’une intensification des pratiques, au détriment des prairies naturelles et diversifiées typiques des zones de montagne et de piémont. Les prairies permanentes sont dominantes mais menacées, en restant cantonnées sur les terrains les plus difficiles (pente, humidité…). L’intensification fourragère se poursuit dans un contexte de changement climatique : augmentation de la fertilisation, avancement de la date de 1ère fauche, augmentation de la pression de pâturage, sursemis modifiant la flore. Les prairies permanentes les plus facilement mécanisables peuvent être remplacées par des cultures fourragères (prairies temporaires, légumineuses, maïs fourrager, sorgho…). L’arrêt de l’élevage, observé à l’échelle du département de la Moselle, reste limité dans le territoire. Pour la plupart des prairies, la fertilisation annuelle azotée est comprise 30 et 60 kg/ha. Les prairies pâturées sont moins fertilisées que celles uniquement fauchées. La saison de pâturage, commençant mi-avril, dure 5 mois en moyenne. Certains animaux sont élevés en plein air intégral. Le pâturage peut être limité par la taille du troupeau et l’accessibilité à des points d’eau aménagés. Le chargement des prairies pâturées peut être relativement élevé, mais le chargement moyen à l’échelle des exploitations s’élève à 1,3 UGB/ha. Le pâturage continu (pâturage libre) est majoritaire. Le pâturage tournant est davantage mis en œuvre dans les systèmes bovins laitiers.</t>
  </si>
  <si>
    <t xml:space="preserve">Les enjeux agricoles sont multiples : autonomie fourragère, adaptation au changement climatique, pérennité économique des ateliers d’élevage… En effet, les Vosges mosellanes sont une terre d’élevage où les prairies dominent. Les exploitations évoluent, selon un gradient Est-Ouest, avec à l’Est des exploitations de petites tailles à dominante élevage (terrains accidentés difficilement mécanisables, fonds de vallées humides), et vers l’Ouest des exploitations plus grandes et davantage de cultures. Les exploitations bovin lait sont également beaucoup plus représentées.
La population agricole diminue fortement. Entre 2010 et 2020, dans la Communauté de communes du Pays de Bitche, le nombre d’agriculteurs a baissé de 30 % en 10 ans avec une augmentation concomitante de la surface agricole de 45 %. Ce phénomène de concentration rapide des terres s’accompagne souvent d’une intensification des pratiques, au détriment des prairies naturelles et diversifiées typiques des zones de montagne et de piémont.
Les prairies permanentes sont dominantes mais menacées, en restant cantonnées sur les terrains les plus difficiles (pente, humidité…). L’intensification fourragère se poursuit dans un contexte de changement climatique : augmentation de la fertilisation, avancement de la date de 1ère fauche, augmentation de la pression de pâturage, sursemis modifiant la flore. Les prairies permanentes les plus facilement mécanisables peuvent être remplacées par des cultures fourragères (prairies temporaires, légumineuses, maïs fourrager, sorgho…). L’arrêt de l’élevage, observé à l’échelle du département de la Moselle, reste limité dans le territoire.
Pour la plupart des prairies, la fertilisation annuelle azotée est comprise 30 et 60 kg/ha. Les prairies pâturées sont moins fertilisées que celles uniquement fauchées.
La saison de pâturage, commençant mi-avril, dure 5 mois en moyenne. Certains animaux sont élevés en plein air intégral. Le pâturage peut être limité par la taille du troupeau et l’accessibilité à des points d’eau aménagés. Le chargement des prairies pâturées peut être relativement élevé, mais le chargement moyen à l’échelle des exploitations s’élève à 1,3 UGB/ha. Le pâturage continu (pâturage libre) est majoritaire. Le pâturage tournant est davantage mis en œuvre dans les systèmes bovins laitiers.</t>
  </si>
  <si>
    <t xml:space="preserve">De façon générale, les enjeux consistent à :
- maintenir l’élevage d’herbivores ainsi que les prairies et milieux humides – et leur richesse floristique –, ainsi que les infrastructures agro-écologiques, en tant que milieux favorables à : la biodiversité faunistique, la qualité de l’eau (fonction de zone tampon), la régulation du cycle de l’eau 
- promouvoir une gestion adaptée (gestion extensive, maîtrise de l’enfrichement…) des habitats permettant de conserver la biodiversité (remarquable et ordinaire) et de préserver la qualité de l’eau.
I. Zonage « Vosges mosellanes – PNR des Vosges du Nord – Biodiversité (Agence de l'eau Rhin-Meuse) » - Code PAEC : GE_VM15
1° Les prairies humides de fonds de vallées et de bordure de cours d’eau (humidité, acidité, ombrage) se caractérisent par un cortège floristique et une faune associée très spécifiques. Les anciennes prairies à dos, selon leur état de préservation et de fonctionnalité, apportent des particularités locales supplémentaires (biodiversité typique, limitation de l’expansion des espèces exotiques envahissantes, régulation du cycle de l’eau…). Pour l’agriculture, elles représentent un atout par leur résistance à la sécheresse, leur qualité fourragère et leur souplesse d’exploitation, contribuant ainsi à la résilience des élevages. Souvent considérées comme un frein à l’exploitation, elles présentent de fortes dégradations (drainage, surexploitation, enfrichement). Par ailleurs, l’accès du bétail aux cours d’eau est une pratique courante se traduisant par plusieurs impacts négatifs : colmatage des frayères, eutrophisation, déstabilisation et érosion des berges, non-renouvellement de la ripisylve. Les pratiques agricoles recommandées sont les suivantes : absence de fertilisation, maîtrise du pâturage pour limiter le piétinement et l’accès du bétail aux cours d’eau.
2° Les prairies mésophiles à oligotrophes offrent une importante richesse floristique et faunistique et constituent des milieux essentiels pour la reproduction de nombreuses espèces d’insectes, d’oiseaux, de reptiles, de batraciens, mais également l’alimentation de divers pollinisateurs. Ces prairies naturelles, fleuries, diversifiées sont très rapidement impactées et dégradées par l’intensification de pratiques agricoles (fauche précoce, fertilisation, surpâturage, sursemis), les dégâts de sangliers, la sécheresse. Les pratiques agricoles recommandées sont : la fauche tardive permettant la fructification de la flore, la limitation de la fertilisation et la maîtrise du pâturage.
3° Les milieux ouverts prairiaux sont un milieu essentiel au cycle de vie d’un grand nombre d’oiseaux, d’insectes et de chauves-souris. Ces réservoirs de biodiversité sont connectés entre eux grâce au maillage des haies et bosquets. Dans les Vosges mosellanes, plusieurs populations sont menacées, soit à l’échelle de territoire, soit à une plus grande échelle. Parmi ces dernières, le Milan royal, la Pie-grièche grise, l’Alouette lulu ou encore le Damier de la Succise. Le Milan royal affectionne les espaces ouverts tels que les prairies ou terres cultivées en bordure forestière et un relief de colline. Il niche dans les arbres et se nourrit de micro-mammifères des milieux prairiaux. Les prairies de fauche représentent une source abondante de nourriture lors des fauches et ce, pendant la période décisive d’alimentation de la nichée (fin avril/fin juin). Les pratiques agricoles recommandées sont : le retard de fauche pour améliorer la ressource alimentaire en étalant la fauche sur le territoire, la limitation de la fertilisation. La Pie-grièche grise niche dans les haies et les bosquets bordant les prairies permanentes. La faune vivant dans les prairies constitue sa ressource alimentaire. Elle est, ainsi, inféodée aux prés et vergers pâturés de manière extensive et peut être retrouvée de manière plus abondante dans les prairies humides. Malgré l’état actuel de la population nicheuse de Pie-grièche grise, les actions en faveur de la préservation d’un habitat lui étant favorable doivent être maintenues pour permettre son maintien et son développement. Les pratiques agricoles recommandées sont : le maintien de haies, la limitation de la fertilisation et le retard de fauche pour favoriser la diversité floristique, la mise en défens pour maintenir une ressource alimentaire. L’Alouette lulu est un petit passereau insectivore et granivore présent dans les paysages ouverts constitués de petites parcelles de prairies maillées de zone de buissons éparses. Cette espèce niche au sol de mars à juin et peut faire jusqu’à 2 couvées. Les pratiques agricoles recommandées sont : le retard de fauche pour permettre l’envol des petits, la mise en défens pour maintenir une ressource alimentaire, la limitation de la fertilisation. Les chiroptères rencontrés dans les Vosges Mosellanes sont souvent des espèces plutôt forestières. Pour leur alimentation, ils côtoient généralement les prairies, leur zone de chasse favorite. En effet, ils trouvent une multitude de Coléoptères, Lépidoptères, Diptères, Hyménoptères et Tricoptères.
II. Zonage « Vosges mosellanes – PNR des Vosges du Nord – Biodiversité 2 – Damier de la Succise – (Agence de l'eau Rhin-Meuse) » - Code PAEC : GE_VM22
Les milieux ouverts prairiaux sont essentiels à l’accomplissement du cycle biologique de nombreux oiseaux, insectes et chauves-souris. Ces réservoirs de biodiversité sont reliés entre eux par un maillage de haies et de bosquets. Dans les Vosges mosellanes, plusieurs populations sont menacées, soit à l’échelle de territoire, soit à une plus grande échelle, en particulier le papillon de jour Damier de la Succise, espèce patrimoniale protégée en Europe et en France. La Succise des prés est la plante-hôte principale, présente dans les milieux semi-ouverts humides, sur laquelle il pond ses œufs et où se développent les chenilles. Le papillon peut cependant utiliser la Scabieuse colombaire et la Knautie des champs, en particulier sur les pelouses calcicoles. Cette espèces est menacée par la fermeture des milieux, l’intensification des pratiques (fauche précoce, fertilisation, augmentation du nombre de coupes, assèchement des prairies humides, homogénéisation des paysages), certaines pratiques de pâturage. Au plan national, les effectifs de cet insecte emblématique des prairies fleuries, naturelles et diversifiées ont diminué de près de 40 % depuis 1990. Les pratiques agricoles recommandées sont : le maintien des haies, la limitation de la fertilisation et un retard de fauche pour favoriser la diversité floristique, en faisant coïncider les périodes de vols du papillon avec la floraison des plantes hôtes.</t>
  </si>
  <si>
    <t xml:space="preserve">GE_VM22</t>
  </si>
  <si>
    <t xml:space="preserve">Vosges mosellanes – PNR des Vosges du Nord – Biodiversité 2 – Damier de la Succise (Agence de l'eau Rhin-Meuse)</t>
  </si>
  <si>
    <t xml:space="preserve">GE_RIBN</t>
  </si>
  <si>
    <t xml:space="preserve">Région Grand Est (Féd. chasseurs 67)</t>
  </si>
  <si>
    <t xml:space="preserve">Ried de l’Ill et bande rhénane – Natura 2000</t>
  </si>
  <si>
    <t xml:space="preserve">- Animateur : Fédération départementale des chasseurs du Bas-Rhin
- Opérateur : Région Grand Est</t>
  </si>
  <si>
    <t xml:space="preserve">- Adresse animateur : Fédération départementale des chasseurs du Bas-Rhin - Service gestion milieux naturels – Espace Chasse et Nature - Route de Strasbourg - 67170 GEUDERTHEIM
- Adresse opérateur : Région Grand Est - Service biodiversité – Direction de l'eau, de la biodiversité et du climat - 1 place Adrien Zeller – 67070 STRASBOURG Cedex</t>
  </si>
  <si>
    <t xml:space="preserve">- Tél. animateur : 03 88 79 12 77 - Tél. opérateur : 03 88 15 39 68</t>
  </si>
  <si>
    <t xml:space="preserve">- Mél. animateur : claire.jehl@chasseurdefrance.com ; alexandre.derrez@chasseurdefrance.com
- Mél. opérateur : manon.ackermann@grandest.fr</t>
  </si>
  <si>
    <t xml:space="preserve">Ried de l'Ill et bande rhénane</t>
  </si>
  <si>
    <t xml:space="preserve">Les pratiques agricoles correspondant aux enjeux environnementaux du territoire doivent permettre la valorisation des prairies tout en maintenant la faune et la flore en bon état de conservation. Ces pratiques sont principalement : la mise en place de zones de mise en défens, une première fauche au 1er juillet ou l'absence de fauche entre le 20 juin et le 1er septembre (suivant les espèces à conserver), une faible fertilisation et un faible chargement au pâturage.</t>
  </si>
  <si>
    <t xml:space="preserve">De façon générale les enjeux sont les suivants :
- maintenir l’élevage d’herbivores ainsi que les prairies et milieux humides – et leur richesse floristique – , en tant que milieux favorables à : la biodiversité faunistique, la qualité de l’eau (fonction de zone tampon), la régulation du cycle de l’eau 
- en concertation avec les acteurs du site, en particulier les exploitants agricoles, promouvoir une gestion extensive adaptée, économe en intrants et permettant de maintenir les différents milieux en bon état de conservation et les espèces associées.
Les enjeux spécifiques retenus pour le territoire sont la protection des milieux humides favorables aux oiseaux nicheurs au sol et aux papillons Azurés (des paluds et de la Sanguisorbe) et de leur plante hôte (Sanguisorbe officinale ou Grande Pimprenelle.</t>
  </si>
  <si>
    <t xml:space="preserve">GE_NIHN</t>
  </si>
  <si>
    <t xml:space="preserve">Syndicat eaux vives 3 Nied</t>
  </si>
  <si>
    <t xml:space="preserve">Nied halophile – Natura 2000</t>
  </si>
  <si>
    <t xml:space="preserve">EPAGE des eaux vives des 3 Nied</t>
  </si>
  <si>
    <t xml:space="preserve">Route de Brecklange – 57220 BOULAY-MOSELLE</t>
  </si>
  <si>
    <t xml:space="preserve">07 86 71 07 78</t>
  </si>
  <si>
    <t xml:space="preserve">maud.colautti@eaux-vives-3nied.fr</t>
  </si>
  <si>
    <t xml:space="preserve">Le territoire, couvrant la zone spéciale de conservation Natura 2000 « Secteurs halophiles et prairies humides de la vallée de la Nied » (737 ha, 11 communes), est situé dans le lit majeur de la Nied française. Le marais de Château-Bréhain est rattaché au site.</t>
  </si>
  <si>
    <t xml:space="preserve">Les surfaces agricoles représentent plus de 80 % du territoire, avec une prédominance des prairies (87 % des surfaces agricoles) et des exploitations d’élevage (bovin viande majoritairement). La fauche est prédominante (2 ou 3 coupes par an), avec un développement important de l’ensilage (fauche début mai) et une fertilisation augmentée en conséquence. Plus de 90 % des prairies sont fauchées avant le 10 juin.</t>
  </si>
  <si>
    <t xml:space="preserve">Les habitats prairiaux sont dominants dans le territoire. Parmi ceux d’intérêt communautaire, les prairies maigres de fauche sont majoritaires. Le site se distingue par la présence de prés salés, milieux très particuliers de par leur flore et très rares à l'intérieur des terres en France métropolitaine. Ces habitats prairiaux sont menacés par la fertilisation (banalisation de la flore, régression des espèces autres que les graminées), la fauche précoce (préjudiciable à la reproduction des espèces), le recul de l’élevage d’herbivores (embroussaillement). De nombreuses espèces faunistiques d'intérêt communautaire ou patrimoniale sont présentes : Cuivré des marais, Agrion de Mercure, Courlis cendré, Râle des Genêts. Leur préservation dépend de l’état de conservation des habitats, donc des pratiques agricoles.</t>
  </si>
  <si>
    <t xml:space="preserve">GE_NIRN</t>
  </si>
  <si>
    <t xml:space="preserve">Vallée de la Nied réunie – Natura 2000</t>
  </si>
  <si>
    <t xml:space="preserve">Le territoire couvre la zone spéciale de conservation Natura 2000 « Vallée de la Nied Réunie » (1 302 hectares, 14 communes). Issue de la confluence de la Nied Française et de la Nied allemande à Condé-Northen, la Nied Réunie s’écoule ensuite jusqu’à la frontière allemande et se jette dans la Sarre en Allemagne (Rehlingen). Le territoire est situé dans le lit majeur de la Nied Réunie, qui est large du fait du relief relativement plat.</t>
  </si>
  <si>
    <t xml:space="preserve">Les prairies permanentes (98 % des surfaces agricoles) sont majoritairement utilisées en fauche. Plus de 80 % des prairies sont fauchées avant le 10 juin, avec un développement important de l’ensilage et une fertilisation augmentée en conséquence. La fauche après le 10 juin ne concerne que 16 % des surfaces. En termes d’apports annuels d’azote minéral (79 kg/ha en moyenne) : aucune fertilisation pour 10 % des surfaces ; apports de 60 kg/ha pour 31 % des surfaces ; plus de 90 kg/ha pour le reste. Une fertilisation organique (lisier, fumier) est également pratiquée sur certaines parcelles portant les apports annuels d’azote minéral et organique à 86 kg/ha en moyenne.</t>
  </si>
  <si>
    <t xml:space="preserve">La vallée de la Nied Réunie est constituée d’une mosaïque d’habitats (prairies inondables, fragments de forêt alluviale, bras morts) qui forme un complexe humide remarquable. Il comprend également des prairies maigres de fauche, plus sèches et souvent fauchée en premier.  La diversité des habitats permet d’abriter un important cortège d’espèces floristiques et faunistiques, dont certaines sont remarquables : Courlis cendré, Castor d’Europe, Cigogne blanche...).</t>
  </si>
  <si>
    <t xml:space="preserve">GE_ARME</t>
  </si>
  <si>
    <t xml:space="preserve">Syndicat mixte bassin versant Armançon</t>
  </si>
  <si>
    <t xml:space="preserve">Vallée humide de l’Armance et élevage (Agence de l'eau Seine-Normandie)</t>
  </si>
  <si>
    <t xml:space="preserve">Syndicat mixte du bassin versant de l'Armançon (SMBVA) – Mélanie DE WAELE, animatrice agricole</t>
  </si>
  <si>
    <t xml:space="preserve">58 ter rue Vaucorbe – 89700 TONNERRE</t>
  </si>
  <si>
    <t xml:space="preserve">06.81.03.29.56</t>
  </si>
  <si>
    <t xml:space="preserve">melanie.dewaele@bassin-armancon.fr</t>
  </si>
  <si>
    <t xml:space="preserve">Le territoire correspond à la partie auboise du bassin versant de l’Armance (environ 12 000 hectares de surfaces agricoles). La partie située dans l’Yonne faisant l’objet d’un PAEC complémentaire distinct.
Il comprend les parcelles qui interceptent des zonages de localisation ou de pré-localisation de zones humides (carte de pré-localisation de l’agence de l’eau Seine-Normandie, inventaire du Syndicat mixte du bassin versant de l'Armançon, inventaire du Conservatoire botanique national du Bassin parisien réalisé sur le lit majeur de l’Armance).</t>
  </si>
  <si>
    <t xml:space="preserve">Les aménagements hydrauliques importants des trois dernières décennies ont fortement impacté la biodiversité de la vallée de l’Armance. En 20 ans, le nombre d’exploitations d’élevage a été divisé par deux et la part des surfaces cultivées a augmenté de plus de 15 points, malgré la bonne organisation des filières d’élevage (AOP Chaource et IGP Soumaintrain pour l’élevage laitier ; Cyalin pour l’élevage allaitant). Les demandes de retournement et de drainage des prairies permanentes se poursuivent dans un contexte socio-économique peu favorable au maintien de l’élevage d’herbivores. Ainsi, le réseau humide remarquable de l’Armance est menacé à la fois par la régression de l’élevage, le retournement des prairies et l’intensification fourragère (surpâturage, fertilisation excessive, fauche précoce).</t>
  </si>
  <si>
    <t xml:space="preserve">De façon générale, les enjeux consistent à :
1° Maintenir l’élevage d’herbivores ainsi que les prairies et milieux humides – et leur richesse floristique –, ainsi que les infrastructures agro-écologiques, en tant que milieux favorables à : la biodiversité faunistique, la qualité de l’eau (fonction de zone tampon), la régulation du cycle de l’eau ;
2° Promouvoir une gestion extensive adaptée (milieux humides notamment), économe en intrants, pour préserver la qualité de l’eau et la biodiversité ;
3° Créer des prairies.</t>
  </si>
  <si>
    <t xml:space="preserve">GE_LOIE</t>
  </si>
  <si>
    <t xml:space="preserve">Syndicat mixte eaux Seille et Moselle</t>
  </si>
  <si>
    <t xml:space="preserve">Captages Grand Loisy (Agence de l’eau Rhin-Meuse)</t>
  </si>
  <si>
    <t xml:space="preserve">Syndicat mixte des eaux de Seille et Moselle</t>
  </si>
  <si>
    <t xml:space="preserve">25 route de Pont-à-Mousson - 54610 NOMENY</t>
  </si>
  <si>
    <t xml:space="preserve">06 38 38 47 89</t>
  </si>
  <si>
    <t xml:space="preserve">d.labaye@smesm.fr</t>
  </si>
  <si>
    <t xml:space="preserve">Zone de protection des aires d’alimentation des captages d’eau potable des sources et puits de Loisy</t>
  </si>
  <si>
    <t xml:space="preserve">Le programme d'actions comporte le développement de solutions agricoles privilégiant des systèmes à bas niveau d’impact reposant sur des surfaces en herbe, des cultures à bas niveau d’impact ou en agriculture biologique, avec pour chaque exploitation, un taux de cultures à bas niveau d’impact de 80 % en périmètre de protection rapproché et de 60 % sur le reste de la zone de protection.</t>
  </si>
  <si>
    <t xml:space="preserve">Préservation des ressources en eau, pour une production d’eau potable sans traitement, par le maintien de systèmes d’exploitation visant à maintenir ou développer les surfaces en herbe, préférentiellement au sein des périmètres de protection rapprochée des captages, ainsi qu’au sein de la zone de protection.</t>
  </si>
  <si>
    <t xml:space="preserve">Nouveau PAEC 2025</t>
  </si>
  <si>
    <t xml:space="preserve">GE_0001</t>
  </si>
  <si>
    <t xml:space="preserve">à saisir (Opérateur_Territoire)</t>
  </si>
  <si>
    <t xml:space="preserve">GE_0002</t>
  </si>
  <si>
    <t xml:space="preserve">GE_0003</t>
  </si>
  <si>
    <t xml:space="preserve">GE_0004</t>
  </si>
  <si>
    <t xml:space="preserve">GE_0005</t>
  </si>
  <si>
    <t xml:space="preserve">GE_0006</t>
  </si>
  <si>
    <t xml:space="preserve">GE_0007</t>
  </si>
  <si>
    <t xml:space="preserve">GE_0008</t>
  </si>
  <si>
    <t xml:space="preserve">GE_0009</t>
  </si>
  <si>
    <t xml:space="preserve">GE_0010</t>
  </si>
  <si>
    <t xml:space="preserve">GE_0011</t>
  </si>
  <si>
    <t xml:space="preserve">GE_0012</t>
  </si>
  <si>
    <t xml:space="preserve">GE_0013</t>
  </si>
  <si>
    <t xml:space="preserve">GE_0014</t>
  </si>
  <si>
    <t xml:space="preserve">Code MAEC</t>
  </si>
  <si>
    <t xml:space="preserve">MAEC</t>
  </si>
  <si>
    <r>
      <rPr>
        <b val="true"/>
        <sz val="10"/>
        <color rgb="FF000000"/>
        <rFont val="Arial"/>
        <family val="2"/>
        <charset val="1"/>
      </rPr>
      <t xml:space="preserve">Couvert ou habitat visé
(§ 3 notice territoire)
</t>
    </r>
    <r>
      <rPr>
        <i val="true"/>
        <sz val="10"/>
        <color rgb="FF000000"/>
        <rFont val="Arial"/>
        <family val="2"/>
        <charset val="1"/>
      </rPr>
      <t xml:space="preserve">(obligatoire)</t>
    </r>
  </si>
  <si>
    <r>
      <rPr>
        <b val="true"/>
        <sz val="10"/>
        <color rgb="FF000000"/>
        <rFont val="Arial"/>
        <family val="2"/>
        <charset val="1"/>
      </rPr>
      <t xml:space="preserve">Enjeu environnemental visé
(§ 3 notice territoire)
</t>
    </r>
    <r>
      <rPr>
        <i val="true"/>
        <sz val="10"/>
        <color rgb="FF000000"/>
        <rFont val="Arial"/>
        <family val="2"/>
        <charset val="1"/>
      </rPr>
      <t xml:space="preserve">(obligatoire) </t>
    </r>
  </si>
  <si>
    <r>
      <rPr>
        <b val="true"/>
        <sz val="10"/>
        <color rgb="FF000000"/>
        <rFont val="Arial"/>
        <family val="2"/>
        <charset val="1"/>
      </rPr>
      <t xml:space="preserve">Objectifs de la mesure
(§ 3 notice territoire)
</t>
    </r>
    <r>
      <rPr>
        <i val="true"/>
        <sz val="10"/>
        <color rgb="FF000000"/>
        <rFont val="Arial"/>
        <family val="2"/>
        <charset val="1"/>
      </rPr>
      <t xml:space="preserve">(obligatoire)</t>
    </r>
  </si>
  <si>
    <r>
      <rPr>
        <b val="true"/>
        <sz val="10"/>
        <color rgb="FF000000"/>
        <rFont val="Arial"/>
        <family val="2"/>
        <charset val="1"/>
      </rPr>
      <t xml:space="preserve">Codes cultures prairies ou pâturages permanents (PP) éligibles
</t>
    </r>
    <r>
      <rPr>
        <i val="true"/>
        <sz val="10"/>
        <color rgb="FF000000"/>
        <rFont val="Arial"/>
        <family val="2"/>
        <charset val="1"/>
      </rPr>
      <t xml:space="preserve">(PRA1 : § 7.4 ; PRA2 : § 7.2)
(obligatoire)
Par défaut : PPH + SPH</t>
    </r>
  </si>
  <si>
    <r>
      <rPr>
        <b val="true"/>
        <sz val="10"/>
        <color rgb="FF000000"/>
        <rFont val="Arial"/>
        <family val="2"/>
        <charset val="1"/>
      </rPr>
      <t xml:space="preserve">Plantes indic. équilibre agroéco. (§ 6) : Oui/Non
</t>
    </r>
    <r>
      <rPr>
        <i val="true"/>
        <sz val="10"/>
        <color rgb="FF000000"/>
        <rFont val="Arial"/>
        <family val="2"/>
        <charset val="1"/>
      </rPr>
      <t xml:space="preserve">(obligatoire)
[PRA1, PRA2]</t>
    </r>
  </si>
  <si>
    <r>
      <rPr>
        <b val="true"/>
        <sz val="10"/>
        <color rgb="FF000000"/>
        <rFont val="Arial"/>
        <family val="2"/>
        <charset val="1"/>
      </rPr>
      <t xml:space="preserve">Pl. indic. équilibre agroéco. : codes cultures PP concernés
</t>
    </r>
    <r>
      <rPr>
        <i val="true"/>
        <sz val="10"/>
        <color rgb="FF000000"/>
        <rFont val="Arial"/>
        <family val="2"/>
        <charset val="1"/>
      </rPr>
      <t xml:space="preserve">(PRA1 : § 7.4 ; PRA2 : § 7.5)
</t>
    </r>
    <r>
      <rPr>
        <b val="true"/>
        <sz val="10"/>
        <color rgb="FF000000"/>
        <rFont val="Arial"/>
        <family val="2"/>
        <charset val="1"/>
      </rPr>
      <t xml:space="preserve">
</t>
    </r>
    <r>
      <rPr>
        <i val="true"/>
        <sz val="10"/>
        <color rgb="FF000000"/>
        <rFont val="Arial"/>
        <family val="2"/>
        <charset val="1"/>
      </rPr>
      <t xml:space="preserve">(obligatoire si indicateur retenu)
Par défaut : PPH + SPH</t>
    </r>
  </si>
  <si>
    <r>
      <rPr>
        <b val="true"/>
        <sz val="10"/>
        <color rgb="FF000000"/>
        <rFont val="Arial"/>
        <family val="2"/>
        <charset val="1"/>
      </rPr>
      <t xml:space="preserve">Prélèvement pâturage (§ 6) : Oui/Non
</t>
    </r>
    <r>
      <rPr>
        <i val="true"/>
        <sz val="10"/>
        <color rgb="FF000000"/>
        <rFont val="Arial"/>
        <family val="2"/>
        <charset val="1"/>
      </rPr>
      <t xml:space="preserve">(obligatoire)
[PRA1, PRA2]</t>
    </r>
  </si>
  <si>
    <r>
      <rPr>
        <b val="true"/>
        <sz val="10"/>
        <color rgb="FF000000"/>
        <rFont val="Arial"/>
        <family val="2"/>
        <charset val="1"/>
      </rPr>
      <t xml:space="preserve">Prélèvement pâturage : codes cultures PP concernés
</t>
    </r>
    <r>
      <rPr>
        <i val="true"/>
        <sz val="10"/>
        <color rgb="FF000000"/>
        <rFont val="Arial"/>
        <family val="2"/>
        <charset val="1"/>
      </rPr>
      <t xml:space="preserve">(PRA1 : § 7.4 ; PRA2 : § 7.5)
</t>
    </r>
    <r>
      <rPr>
        <b val="true"/>
        <sz val="10"/>
        <color rgb="FF000000"/>
        <rFont val="Arial"/>
        <family val="2"/>
        <charset val="1"/>
      </rPr>
      <t xml:space="preserve">
</t>
    </r>
    <r>
      <rPr>
        <i val="true"/>
        <sz val="10"/>
        <color rgb="FF000000"/>
        <rFont val="Arial"/>
        <family val="2"/>
        <charset val="1"/>
      </rPr>
      <t xml:space="preserve">(obligatoire si indicateur retenu)
Par défaut : PPH + SPH</t>
    </r>
  </si>
  <si>
    <r>
      <rPr>
        <b val="true"/>
        <sz val="10"/>
        <color rgb="FF000000"/>
        <rFont val="Arial"/>
        <family val="2"/>
        <charset val="1"/>
      </rPr>
      <t xml:space="preserve">Absence dégradation tapis herbacé (§ 6) : Oui/Non
</t>
    </r>
    <r>
      <rPr>
        <i val="true"/>
        <sz val="10"/>
        <color rgb="FF000000"/>
        <rFont val="Arial"/>
        <family val="2"/>
        <charset val="1"/>
      </rPr>
      <t xml:space="preserve">(obligatoire)
[PRA1, PRA2]</t>
    </r>
  </si>
  <si>
    <r>
      <rPr>
        <b val="true"/>
        <sz val="10"/>
        <color rgb="FF000000"/>
        <rFont val="Arial"/>
        <family val="2"/>
        <charset val="1"/>
      </rPr>
      <t xml:space="preserve">Absence dégradation tapis : codes cultures PP concernés
</t>
    </r>
    <r>
      <rPr>
        <i val="true"/>
        <sz val="10"/>
        <color rgb="FF000000"/>
        <rFont val="Arial"/>
        <family val="2"/>
        <charset val="1"/>
      </rPr>
      <t xml:space="preserve">(PRA1 : § 7.4 ; PRA2 : § 7.5)
(obligatoire si indicateur retenu)</t>
    </r>
  </si>
  <si>
    <r>
      <rPr>
        <b val="true"/>
        <sz val="10"/>
        <color rgb="FF000000"/>
        <rFont val="Arial"/>
        <family val="2"/>
        <charset val="1"/>
      </rPr>
      <t xml:space="preserve">Accessibilité &amp; valo. (§ 6) : Oui/Non
</t>
    </r>
    <r>
      <rPr>
        <i val="true"/>
        <sz val="10"/>
        <color rgb="FF000000"/>
        <rFont val="Arial"/>
        <family val="2"/>
        <charset val="1"/>
      </rPr>
      <t xml:space="preserve">(obligatoire si SPL dans PAEC)
[PRA1, PRA2]</t>
    </r>
  </si>
  <si>
    <r>
      <rPr>
        <b val="true"/>
        <sz val="10"/>
        <color rgb="FF000000"/>
        <rFont val="Arial"/>
        <family val="2"/>
        <charset val="1"/>
      </rPr>
      <t xml:space="preserve">Accessibilité &amp; valo. : espèce(s) au pâturage</t>
    </r>
    <r>
      <rPr>
        <i val="true"/>
        <sz val="10"/>
        <color rgb="FF000000"/>
        <rFont val="Arial"/>
        <family val="2"/>
        <charset val="1"/>
      </rPr>
      <t xml:space="preserve"> (PRA1 : § 7.4 ; PRA2 : § 7.5)
(obligatoire si indicateur retenu)</t>
    </r>
  </si>
  <si>
    <r>
      <rPr>
        <b val="true"/>
        <sz val="10"/>
        <color rgb="FF000000"/>
        <rFont val="Arial"/>
        <family val="2"/>
        <charset val="1"/>
      </rPr>
      <t xml:space="preserve">Accessibilité &amp; valo. : traces passage et circulation
</t>
    </r>
    <r>
      <rPr>
        <i val="true"/>
        <sz val="10"/>
        <color rgb="FF000000"/>
        <rFont val="Arial"/>
        <family val="2"/>
        <charset val="1"/>
      </rPr>
      <t xml:space="preserve">(PRA1 : § 7.4 ; PRA2 : § 7.5)
(obligatoire si indicateur retenu)</t>
    </r>
  </si>
  <si>
    <r>
      <rPr>
        <b val="true"/>
        <sz val="10"/>
        <color rgb="FF000000"/>
        <rFont val="Arial"/>
        <family val="2"/>
        <charset val="1"/>
      </rPr>
      <t xml:space="preserve">Pâturage rationné / conduite pastorale – Résultats précis imposés (plan de gestion) : Oui/Non
</t>
    </r>
    <r>
      <rPr>
        <i val="true"/>
        <sz val="10"/>
        <color rgb="FF000000"/>
        <rFont val="Arial"/>
        <family val="2"/>
        <charset val="1"/>
      </rPr>
      <t xml:space="preserve">(obligatoire)
[PRA3]</t>
    </r>
  </si>
  <si>
    <r>
      <rPr>
        <b val="true"/>
        <sz val="10"/>
        <color rgb="FF000000"/>
        <rFont val="Arial"/>
        <family val="2"/>
        <charset val="1"/>
      </rPr>
      <t xml:space="preserve">Renouvellement couvert autorisé (§ 6) : Oui/Non
</t>
    </r>
    <r>
      <rPr>
        <i val="true"/>
        <sz val="10"/>
        <color rgb="FF000000"/>
        <rFont val="Arial"/>
        <family val="2"/>
        <charset val="1"/>
      </rPr>
      <t xml:space="preserve">(obligatoire)
(recommandé ; Cf. note explicative)
[PRAx, OUVx]</t>
    </r>
  </si>
  <si>
    <r>
      <rPr>
        <b val="true"/>
        <sz val="10"/>
        <color rgb="FF000000"/>
        <rFont val="Arial"/>
        <family val="2"/>
        <charset val="1"/>
      </rPr>
      <t xml:space="preserve">Raclage strate herbacée avant période à risque (§ 6) : Oui/Non
</t>
    </r>
    <r>
      <rPr>
        <i val="true"/>
        <sz val="10"/>
        <color rgb="FF000000"/>
        <rFont val="Arial"/>
        <family val="2"/>
        <charset val="1"/>
      </rPr>
      <t xml:space="preserve">(obligatoire)
[OUVx]</t>
    </r>
  </si>
  <si>
    <r>
      <rPr>
        <b val="true"/>
        <sz val="10"/>
        <color rgb="FF000000"/>
        <rFont val="Arial"/>
        <family val="2"/>
        <charset val="1"/>
      </rPr>
      <t xml:space="preserve">Ligneux comestibles à maintenir (plan de gestion)
</t>
    </r>
    <r>
      <rPr>
        <i val="true"/>
        <sz val="10"/>
        <color rgb="FF000000"/>
        <rFont val="Arial"/>
        <family val="2"/>
        <charset val="1"/>
      </rPr>
      <t xml:space="preserve">(obligatoire si le plan de gestion le prévoit)
[OUVx]</t>
    </r>
  </si>
  <si>
    <r>
      <rPr>
        <b val="true"/>
        <sz val="10"/>
        <color rgb="FF000000"/>
        <rFont val="Arial"/>
        <family val="2"/>
        <charset val="1"/>
      </rPr>
      <t xml:space="preserve">Taux mini recouvrement ligneux comestibles (plan de gestion)
</t>
    </r>
    <r>
      <rPr>
        <i val="true"/>
        <sz val="10"/>
        <color rgb="FF000000"/>
        <rFont val="Arial"/>
        <family val="2"/>
        <charset val="1"/>
      </rPr>
      <t xml:space="preserve">(obligatoire si le plan de gestion le prévoit)
[OUVx]</t>
    </r>
  </si>
  <si>
    <r>
      <rPr>
        <b val="true"/>
        <sz val="10"/>
        <color rgb="FF000000"/>
        <rFont val="Arial"/>
        <family val="2"/>
        <charset val="1"/>
      </rPr>
      <t xml:space="preserve">Taux maxi recouvrement ligneux comestibles (plan de gestion)
</t>
    </r>
    <r>
      <rPr>
        <i val="true"/>
        <sz val="10"/>
        <color rgb="FF000000"/>
        <rFont val="Arial"/>
        <family val="2"/>
        <charset val="1"/>
      </rPr>
      <t xml:space="preserve">(obligatoire si le plan de gestion le prévoit)
[OUVx]</t>
    </r>
  </si>
  <si>
    <r>
      <rPr>
        <b val="true"/>
        <sz val="10"/>
        <color rgb="FF000000"/>
        <rFont val="Arial"/>
        <family val="2"/>
        <charset val="1"/>
      </rPr>
      <t xml:space="preserve">Nb de campagnes intervention complémentaire (plan de gestion)
</t>
    </r>
    <r>
      <rPr>
        <i val="true"/>
        <sz val="10"/>
        <color rgb="FF000000"/>
        <rFont val="Arial"/>
        <family val="2"/>
        <charset val="1"/>
      </rPr>
      <t xml:space="preserve">(obligatoire si le plan de gestion le prévoit)
[OUVx]</t>
    </r>
  </si>
  <si>
    <r>
      <rPr>
        <b val="true"/>
        <sz val="10"/>
        <color rgb="FF000000"/>
        <rFont val="Arial"/>
        <family val="2"/>
        <charset val="1"/>
      </rPr>
      <t xml:space="preserve">Nb d’interventions complémentaires par campagne (plan de gestion)
</t>
    </r>
    <r>
      <rPr>
        <i val="true"/>
        <sz val="10"/>
        <color rgb="FF000000"/>
        <rFont val="Arial"/>
        <family val="2"/>
        <charset val="1"/>
      </rPr>
      <t xml:space="preserve">(obligatoire si le plan de gestion le prévoit)
OUVx]</t>
    </r>
  </si>
  <si>
    <r>
      <rPr>
        <b val="true"/>
        <sz val="10"/>
        <color rgb="FF000000"/>
        <rFont val="Arial"/>
        <family val="2"/>
        <charset val="1"/>
      </rPr>
      <t xml:space="preserve">Formations (§ 7.1) : thématique(s) en rapport avec :
- les enjeux du territoire
- la MAEC et ses objectifs
- la mise en œuvre du cahier des charges
</t>
    </r>
    <r>
      <rPr>
        <i val="true"/>
        <sz val="10"/>
        <color rgb="FF000000"/>
        <rFont val="Arial"/>
        <family val="2"/>
        <charset val="1"/>
      </rPr>
      <t xml:space="preserve">(obligatoire)</t>
    </r>
  </si>
  <si>
    <r>
      <rPr>
        <b val="true"/>
        <sz val="10"/>
        <color rgb="FF000000"/>
        <rFont val="Arial"/>
        <family val="2"/>
        <charset val="1"/>
      </rPr>
      <t xml:space="preserve">Formations (§ 7.1) : autres précisions
</t>
    </r>
    <r>
      <rPr>
        <i val="true"/>
        <sz val="10"/>
        <color rgb="FF000000"/>
        <rFont val="Arial"/>
        <family val="2"/>
        <charset val="1"/>
      </rPr>
      <t xml:space="preserve">(facultatif)</t>
    </r>
  </si>
  <si>
    <r>
      <rPr>
        <b val="true"/>
        <sz val="10"/>
        <color rgb="FF000000"/>
        <rFont val="Arial"/>
        <family val="2"/>
        <charset val="1"/>
      </rPr>
      <t xml:space="preserve">Observations opérateur 
</t>
    </r>
    <r>
      <rPr>
        <i val="true"/>
        <sz val="10"/>
        <color rgb="FF000000"/>
        <rFont val="Arial"/>
        <family val="2"/>
        <charset val="1"/>
      </rPr>
      <t xml:space="preserve">(facultatif, sauf pour justifier une modification du paramétrage)</t>
    </r>
  </si>
  <si>
    <t xml:space="preserve">GE_08XH_PRA2</t>
  </si>
  <si>
    <t xml:space="preserve">GE_10XE_PRA1</t>
  </si>
  <si>
    <t xml:space="preserve">GE_10XE_PRA3</t>
  </si>
  <si>
    <t xml:space="preserve">GE_10XN_PRA1</t>
  </si>
  <si>
    <t xml:space="preserve">GE_51XH_PRA2</t>
  </si>
  <si>
    <t xml:space="preserve">GE_052N_PRA1</t>
  </si>
  <si>
    <t xml:space="preserve">GE_52XE_PRA1</t>
  </si>
  <si>
    <t xml:space="preserve">GE_52XH_PRA2</t>
  </si>
  <si>
    <t xml:space="preserve">GE_54XH_PRA2</t>
  </si>
  <si>
    <t xml:space="preserve">GE_55SE_PRA1</t>
  </si>
  <si>
    <t xml:space="preserve">GE_55SE_PRA3</t>
  </si>
  <si>
    <t xml:space="preserve">GE_55XH_PRA2</t>
  </si>
  <si>
    <t xml:space="preserve">GE_ARGN_PRA1</t>
  </si>
  <si>
    <t xml:space="preserve">GE_CHVN_PRA1</t>
  </si>
  <si>
    <t xml:space="preserve">GE_DEMN_PRA1</t>
  </si>
  <si>
    <t xml:space="preserve">GE_SPIN_PRA1</t>
  </si>
  <si>
    <t xml:space="preserve">GE_57XH_PRA2</t>
  </si>
  <si>
    <t xml:space="preserve">GE_88XH_PRA2</t>
  </si>
  <si>
    <t xml:space="preserve">GE_ATTE_PRA1</t>
  </si>
  <si>
    <t xml:space="preserve">GE_PBV2_PRA3</t>
  </si>
  <si>
    <t xml:space="preserve">GE_REME_PRA1</t>
  </si>
  <si>
    <t xml:space="preserve">GE_HMOH_PRA2</t>
  </si>
  <si>
    <t xml:space="preserve">GE_MON5_OUV1</t>
  </si>
  <si>
    <t xml:space="preserve">GE_MON5_OUV2</t>
  </si>
  <si>
    <t xml:space="preserve">GE_MON5_PRA1</t>
  </si>
  <si>
    <t xml:space="preserve">GE_MON5_PRA3</t>
  </si>
  <si>
    <t xml:space="preserve">GE_MONH_PRA2</t>
  </si>
  <si>
    <t xml:space="preserve">GE_MONN_OUV1</t>
  </si>
  <si>
    <t xml:space="preserve">GE_MONN_OUV2</t>
  </si>
  <si>
    <t xml:space="preserve">GE_MONN_PRA1</t>
  </si>
  <si>
    <t xml:space="preserve">GE_MONN_PRA3</t>
  </si>
  <si>
    <t xml:space="preserve">GE_098N_PRA1</t>
  </si>
  <si>
    <t xml:space="preserve">GE_208N_PRA1</t>
  </si>
  <si>
    <t xml:space="preserve">GE_STEN_PRA1</t>
  </si>
  <si>
    <t xml:space="preserve">GE_VAMN_PRA1</t>
  </si>
  <si>
    <t xml:space="preserve">GE_TER5_OUV1</t>
  </si>
  <si>
    <t xml:space="preserve">GE_TER5_OUV2</t>
  </si>
  <si>
    <t xml:space="preserve">GE_TER5_PRA1</t>
  </si>
  <si>
    <t xml:space="preserve">GE_TER5_PRA3</t>
  </si>
  <si>
    <t xml:space="preserve">GE_TERE_PRA1</t>
  </si>
  <si>
    <t xml:space="preserve">GE_TERE_PRA3</t>
  </si>
  <si>
    <t xml:space="preserve">GE_TERN_OUV1</t>
  </si>
  <si>
    <t xml:space="preserve">GE_TERN_OUV2</t>
  </si>
  <si>
    <t xml:space="preserve">GE_TERN_PRA1</t>
  </si>
  <si>
    <t xml:space="preserve">GE_ZE15_PRA1</t>
  </si>
  <si>
    <t xml:space="preserve">GE_ZE1N_PRA1</t>
  </si>
  <si>
    <t xml:space="preserve">GE_ZE25_PRA1</t>
  </si>
  <si>
    <t xml:space="preserve">GE_ZE2N_PRA1</t>
  </si>
  <si>
    <t xml:space="preserve">GE_ZO15_PRA1</t>
  </si>
  <si>
    <t xml:space="preserve">GE_ZO25_PRA1</t>
  </si>
  <si>
    <t xml:space="preserve">GE_ZOXE_PRA1</t>
  </si>
  <si>
    <t xml:space="preserve">GE_MLZN_PRA1</t>
  </si>
  <si>
    <t xml:space="preserve">GE_PPMN_PRA1</t>
  </si>
  <si>
    <t xml:space="preserve">GE_PNF1_OUV2</t>
  </si>
  <si>
    <t xml:space="preserve">GE_PNF1_PRA1</t>
  </si>
  <si>
    <t xml:space="preserve">GE_PNFN_OUV2</t>
  </si>
  <si>
    <t xml:space="preserve">GE_PNFN_PRA1</t>
  </si>
  <si>
    <t xml:space="preserve">GE_LFON_PRA1</t>
  </si>
  <si>
    <t xml:space="preserve">GE_PFOE_PRA1</t>
  </si>
  <si>
    <t xml:space="preserve">GE_LINN_PRA1</t>
  </si>
  <si>
    <t xml:space="preserve">GE_POLN_PRA1</t>
  </si>
  <si>
    <t xml:space="preserve">GE_SEIN_PRA1</t>
  </si>
  <si>
    <t xml:space="preserve">GE_VA12_PRA1</t>
  </si>
  <si>
    <t xml:space="preserve">GE_VA12_PRA3</t>
  </si>
  <si>
    <t xml:space="preserve">GE_VA1N_PRA3</t>
  </si>
  <si>
    <t xml:space="preserve">GE_VAXH_PRA2</t>
  </si>
  <si>
    <t xml:space="preserve">GE_VM15_OUV1</t>
  </si>
  <si>
    <t xml:space="preserve">GE_VM15_OUV2</t>
  </si>
  <si>
    <t xml:space="preserve">GE_VM15_PRA1</t>
  </si>
  <si>
    <t xml:space="preserve">GE_VM15_PRA3</t>
  </si>
  <si>
    <t xml:space="preserve">GE_VM22_PRA1</t>
  </si>
  <si>
    <t xml:space="preserve">GE_RIBN_PRA1</t>
  </si>
  <si>
    <t xml:space="preserve">GE_NIHN_PRA1</t>
  </si>
  <si>
    <t xml:space="preserve">GE_NIRN_PRA1</t>
  </si>
  <si>
    <t xml:space="preserve">GE_ARME_PRA1</t>
  </si>
  <si>
    <t xml:space="preserve">GE_ARME_PRA3</t>
  </si>
  <si>
    <t xml:space="preserve">GE_0001_PRA1</t>
  </si>
  <si>
    <t xml:space="preserve">GE_0001_PRA2</t>
  </si>
  <si>
    <t xml:space="preserve">GE_0001_PRA3</t>
  </si>
  <si>
    <t xml:space="preserve">f</t>
  </si>
  <si>
    <r>
      <rPr>
        <b val="true"/>
        <sz val="10"/>
        <color rgb="FF000000"/>
        <rFont val="Arial"/>
        <family val="2"/>
        <charset val="1"/>
      </rPr>
      <t xml:space="preserve">Date habituelle de fauche des </t>
    </r>
    <r>
      <rPr>
        <b val="true"/>
        <u val="single"/>
        <sz val="10"/>
        <color rgb="FF000000"/>
        <rFont val="Arial"/>
        <family val="2"/>
        <charset val="1"/>
      </rPr>
      <t xml:space="preserve">foins secs</t>
    </r>
    <r>
      <rPr>
        <b val="true"/>
        <sz val="10"/>
        <color rgb="FF000000"/>
        <rFont val="Arial"/>
        <family val="2"/>
        <charset val="1"/>
      </rPr>
      <t xml:space="preserve"> (hors ensilage et enrubannage) 
(instruction PAEC)
</t>
    </r>
    <r>
      <rPr>
        <i val="true"/>
        <sz val="10"/>
        <color rgb="FF000000"/>
        <rFont val="Arial"/>
        <family val="2"/>
        <charset val="1"/>
      </rPr>
      <t xml:space="preserve">(obligatoire)
[ESP 2-3-4 standard]</t>
    </r>
  </si>
  <si>
    <r>
      <rPr>
        <b val="true"/>
        <sz val="10"/>
        <color rgb="FF000000"/>
        <rFont val="Arial"/>
        <family val="2"/>
        <charset val="1"/>
      </rPr>
      <t xml:space="preserve">Date habituelle de fauche des </t>
    </r>
    <r>
      <rPr>
        <b val="true"/>
        <u val="single"/>
        <sz val="10"/>
        <color rgb="FF000000"/>
        <rFont val="Arial"/>
        <family val="2"/>
        <charset val="1"/>
      </rPr>
      <t xml:space="preserve">premiers regains
</t>
    </r>
    <r>
      <rPr>
        <b val="true"/>
        <sz val="10"/>
        <color rgb="FF000000"/>
        <rFont val="Arial"/>
        <family val="2"/>
        <charset val="1"/>
      </rPr>
      <t xml:space="preserve">
(instruction PAEC)
</t>
    </r>
    <r>
      <rPr>
        <i val="true"/>
        <sz val="10"/>
        <color rgb="FF000000"/>
        <rFont val="Arial"/>
        <family val="2"/>
        <charset val="1"/>
      </rPr>
      <t xml:space="preserve">(obligatoire)
[ESP 2-3-4 dérogation Azurés]</t>
    </r>
  </si>
  <si>
    <r>
      <rPr>
        <b val="true"/>
        <sz val="10"/>
        <color rgb="FF000000"/>
        <rFont val="Arial"/>
        <family val="2"/>
        <charset val="1"/>
      </rPr>
      <t xml:space="preserve">Retard d’utilisation moyen sur les surfaces </t>
    </r>
    <r>
      <rPr>
        <b val="true"/>
        <u val="single"/>
        <sz val="10"/>
        <color rgb="FF000000"/>
        <rFont val="Arial"/>
        <family val="2"/>
        <charset val="1"/>
      </rPr>
      <t xml:space="preserve">non mises en défens</t>
    </r>
    <r>
      <rPr>
        <b val="true"/>
        <sz val="10"/>
        <color rgb="FF000000"/>
        <rFont val="Arial"/>
        <family val="2"/>
        <charset val="1"/>
      </rPr>
      <t xml:space="preserve"> (plan de gestion)
</t>
    </r>
    <r>
      <rPr>
        <i val="true"/>
        <sz val="10"/>
        <color rgb="FF000000"/>
        <rFont val="Arial"/>
        <family val="2"/>
        <charset val="1"/>
      </rPr>
      <t xml:space="preserve">
(obligatoire)
(en nb de jours / date habituelle de fauche)
[toutes ESP 2-3-4]</t>
    </r>
  </si>
  <si>
    <r>
      <rPr>
        <b val="true"/>
        <sz val="10"/>
        <color rgb="FF000000"/>
        <rFont val="Arial"/>
        <family val="2"/>
        <charset val="1"/>
      </rPr>
      <t xml:space="preserve">Date moyenne de début d’utilisation tardive sur les surfaces </t>
    </r>
    <r>
      <rPr>
        <b val="true"/>
        <u val="single"/>
        <sz val="10"/>
        <color rgb="FF000000"/>
        <rFont val="Arial"/>
        <family val="2"/>
        <charset val="1"/>
      </rPr>
      <t xml:space="preserve">non mises en défens
</t>
    </r>
    <r>
      <rPr>
        <b val="true"/>
        <sz val="10"/>
        <color rgb="FF000000"/>
        <rFont val="Arial"/>
        <family val="2"/>
        <charset val="1"/>
      </rPr>
      <t xml:space="preserve">
(instruction PAEC)
</t>
    </r>
    <r>
      <rPr>
        <i val="true"/>
        <sz val="10"/>
        <color rgb="FF000000"/>
        <rFont val="Arial"/>
        <family val="2"/>
        <charset val="1"/>
      </rPr>
      <t xml:space="preserve">(vérification automatique de cohérence)
</t>
    </r>
    <r>
      <rPr>
        <b val="true"/>
        <sz val="10"/>
        <color rgb="FF000000"/>
        <rFont val="Arial"/>
        <family val="2"/>
        <charset val="1"/>
      </rPr>
      <t xml:space="preserve">
</t>
    </r>
    <r>
      <rPr>
        <i val="true"/>
        <sz val="10"/>
        <color rgb="FF000000"/>
        <rFont val="Arial"/>
        <family val="2"/>
        <charset val="1"/>
      </rPr>
      <t xml:space="preserve">[toutes ESP 2-3-4]</t>
    </r>
  </si>
  <si>
    <r>
      <rPr>
        <b val="true"/>
        <sz val="10"/>
        <color rgb="FF000000"/>
        <rFont val="Arial"/>
        <family val="2"/>
        <charset val="1"/>
      </rPr>
      <t xml:space="preserve">Retard d’utilisation moyen sur les surfaces </t>
    </r>
    <r>
      <rPr>
        <b val="true"/>
        <u val="single"/>
        <sz val="10"/>
        <color rgb="FF000000"/>
        <rFont val="Arial"/>
        <family val="2"/>
        <charset val="1"/>
      </rPr>
      <t xml:space="preserve">mises en défens</t>
    </r>
    <r>
      <rPr>
        <b val="true"/>
        <sz val="10"/>
        <color rgb="FF000000"/>
        <rFont val="Arial"/>
        <family val="2"/>
        <charset val="1"/>
      </rPr>
      <t xml:space="preserve"> (plan de gestion)
</t>
    </r>
    <r>
      <rPr>
        <i val="true"/>
        <sz val="10"/>
        <color rgb="FF000000"/>
        <rFont val="Arial"/>
        <family val="2"/>
        <charset val="1"/>
      </rPr>
      <t xml:space="preserve">
(obligatoire)
(en nb de jours / date habituelle de fauche)
</t>
    </r>
    <r>
      <rPr>
        <b val="true"/>
        <sz val="10"/>
        <color rgb="FF000000"/>
        <rFont val="Arial"/>
        <family val="2"/>
        <charset val="1"/>
      </rPr>
      <t xml:space="preserve">
</t>
    </r>
    <r>
      <rPr>
        <i val="true"/>
        <sz val="10"/>
        <color rgb="FF000000"/>
        <rFont val="Arial"/>
        <family val="2"/>
        <charset val="1"/>
      </rPr>
      <t xml:space="preserve">[toutes ESP 2-3-4 avec mise en défens]</t>
    </r>
  </si>
  <si>
    <r>
      <rPr>
        <b val="true"/>
        <sz val="10"/>
        <color rgb="FF000000"/>
        <rFont val="Arial"/>
        <family val="2"/>
        <charset val="1"/>
      </rPr>
      <t xml:space="preserve">Date moyenne de début d’utilisation tardive sur les surfaces </t>
    </r>
    <r>
      <rPr>
        <b val="true"/>
        <u val="single"/>
        <sz val="10"/>
        <color rgb="FF000000"/>
        <rFont val="Arial"/>
        <family val="2"/>
        <charset val="1"/>
      </rPr>
      <t xml:space="preserve">mises en défens
</t>
    </r>
    <r>
      <rPr>
        <b val="true"/>
        <sz val="10"/>
        <color rgb="FF000000"/>
        <rFont val="Arial"/>
        <family val="2"/>
        <charset val="1"/>
      </rPr>
      <t xml:space="preserve">
(instruction PAEC)
</t>
    </r>
    <r>
      <rPr>
        <i val="true"/>
        <sz val="10"/>
        <color rgb="FF000000"/>
        <rFont val="Arial"/>
        <family val="2"/>
        <charset val="1"/>
      </rPr>
      <t xml:space="preserve">(vérification automatique de cohérence)
[toutes ESP 2-3-4 avec mise en défens]</t>
    </r>
  </si>
  <si>
    <r>
      <rPr>
        <b val="true"/>
        <sz val="10"/>
        <color rgb="FF000000"/>
        <rFont val="Arial"/>
        <family val="2"/>
        <charset val="1"/>
      </rPr>
      <t xml:space="preserve">ESP1 – % mise en défens (§ 6)
</t>
    </r>
    <r>
      <rPr>
        <i val="true"/>
        <sz val="10"/>
        <color rgb="FF000000"/>
        <rFont val="Arial"/>
        <family val="2"/>
        <charset val="1"/>
      </rPr>
      <t xml:space="preserve">
(obligatoire)
(cadrage national : ≥ 10%)
[ESP1]
</t>
    </r>
  </si>
  <si>
    <r>
      <rPr>
        <b val="true"/>
        <sz val="10"/>
        <color rgb="FF000000"/>
        <rFont val="Arial"/>
        <family val="2"/>
        <charset val="1"/>
      </rPr>
      <t xml:space="preserve">ESP2 – % mise en défens (§ 6)
</t>
    </r>
    <r>
      <rPr>
        <i val="true"/>
        <sz val="10"/>
        <color rgb="FF000000"/>
        <rFont val="Arial"/>
        <family val="2"/>
        <charset val="1"/>
      </rPr>
      <t xml:space="preserve">(obligatoire si mise en défens)
(cadrage national : ≤ 10%)
</t>
    </r>
    <r>
      <rPr>
        <b val="true"/>
        <sz val="10"/>
        <color rgb="FF000000"/>
        <rFont val="Arial"/>
        <family val="2"/>
        <charset val="1"/>
      </rPr>
      <t xml:space="preserve">
</t>
    </r>
    <r>
      <rPr>
        <i val="true"/>
        <sz val="10"/>
        <color rgb="FF000000"/>
        <rFont val="Arial"/>
        <family val="2"/>
        <charset val="1"/>
      </rPr>
      <t xml:space="preserve">[ESP2]</t>
    </r>
  </si>
  <si>
    <r>
      <rPr>
        <b val="true"/>
        <sz val="10"/>
        <color rgb="FF000000"/>
        <rFont val="Arial"/>
        <family val="2"/>
        <charset val="1"/>
      </rPr>
      <t xml:space="preserve">ESP3 – % mise en défens (§ 6)
</t>
    </r>
    <r>
      <rPr>
        <i val="true"/>
        <sz val="10"/>
        <color rgb="FF000000"/>
        <rFont val="Arial"/>
        <family val="2"/>
        <charset val="1"/>
      </rPr>
      <t xml:space="preserve">(obligatoire si mise en défens)
(cadrage national : ≤ 10%)
</t>
    </r>
    <r>
      <rPr>
        <b val="true"/>
        <sz val="10"/>
        <color rgb="FF000000"/>
        <rFont val="Arial"/>
        <family val="2"/>
        <charset val="1"/>
      </rPr>
      <t xml:space="preserve">
</t>
    </r>
    <r>
      <rPr>
        <i val="true"/>
        <sz val="10"/>
        <color rgb="FF000000"/>
        <rFont val="Arial"/>
        <family val="2"/>
        <charset val="1"/>
      </rPr>
      <t xml:space="preserve">[ESP3]</t>
    </r>
  </si>
  <si>
    <r>
      <rPr>
        <b val="true"/>
        <sz val="10"/>
        <color rgb="FF000000"/>
        <rFont val="Arial"/>
        <family val="2"/>
        <charset val="1"/>
      </rPr>
      <t xml:space="preserve">ESP4 – % mise en défens (§ 6)
</t>
    </r>
    <r>
      <rPr>
        <i val="true"/>
        <sz val="10"/>
        <color rgb="FF000000"/>
        <rFont val="Arial"/>
        <family val="2"/>
        <charset val="1"/>
      </rPr>
      <t xml:space="preserve">(obligatoire si mise en défens)
(cadrage national : ≤ 10%)
</t>
    </r>
    <r>
      <rPr>
        <b val="true"/>
        <sz val="10"/>
        <color rgb="FF000000"/>
        <rFont val="Arial"/>
        <family val="2"/>
        <charset val="1"/>
      </rPr>
      <t xml:space="preserve">
</t>
    </r>
    <r>
      <rPr>
        <i val="true"/>
        <sz val="10"/>
        <color rgb="FF000000"/>
        <rFont val="Arial"/>
        <family val="2"/>
        <charset val="1"/>
      </rPr>
      <t xml:space="preserve">[ESP4]</t>
    </r>
  </si>
  <si>
    <r>
      <rPr>
        <b val="true"/>
        <sz val="10"/>
        <color rgb="FF000000"/>
        <rFont val="Arial"/>
        <family val="2"/>
        <charset val="1"/>
      </rPr>
      <t xml:space="preserve">Chargement maxi moy annuel
(plan de gestion)
</t>
    </r>
    <r>
      <rPr>
        <i val="true"/>
        <sz val="10"/>
        <color rgb="FF000000"/>
        <rFont val="Arial"/>
        <family val="2"/>
        <charset val="1"/>
      </rPr>
      <t xml:space="preserve">(obligatoire en cas de pâturage)
(cadrage régional : ≤ 1,4 UGB/ha)
</t>
    </r>
    <r>
      <rPr>
        <b val="true"/>
        <sz val="10"/>
        <color rgb="FF000000"/>
        <rFont val="Arial"/>
        <family val="2"/>
        <charset val="1"/>
      </rPr>
      <t xml:space="preserve">
</t>
    </r>
    <r>
      <rPr>
        <i val="true"/>
        <sz val="10"/>
        <color rgb="FF000000"/>
        <rFont val="Arial"/>
        <family val="2"/>
        <charset val="1"/>
      </rPr>
      <t xml:space="preserve">[ESPx]</t>
    </r>
  </si>
  <si>
    <r>
      <rPr>
        <b val="true"/>
        <sz val="10"/>
        <color rgb="FF000000"/>
        <rFont val="Arial"/>
        <family val="2"/>
        <charset val="1"/>
      </rPr>
      <t xml:space="preserve">Période supplémentaire d’interdiction de pâturage (§ 6) : Oui/Non
</t>
    </r>
    <r>
      <rPr>
        <i val="true"/>
        <sz val="10"/>
        <color rgb="FF000000"/>
        <rFont val="Arial"/>
        <family val="2"/>
        <charset val="1"/>
      </rPr>
      <t xml:space="preserve">(obligatoire si période supplémentaire)
[ESPx]</t>
    </r>
  </si>
  <si>
    <r>
      <rPr>
        <b val="true"/>
        <sz val="10"/>
        <color rgb="FF000000"/>
        <rFont val="Arial"/>
        <family val="2"/>
        <charset val="1"/>
      </rPr>
      <t xml:space="preserve">Date début période supplémentaire (§ 6)
</t>
    </r>
    <r>
      <rPr>
        <i val="true"/>
        <sz val="10"/>
        <color rgb="FF000000"/>
        <rFont val="Arial"/>
        <family val="2"/>
        <charset val="1"/>
      </rPr>
      <t xml:space="preserve">
(obligatoire si période supplémentaire)
Privilégier début quinzaine ou mois, vérifier articulation avec retard d’utilisation
</t>
    </r>
    <r>
      <rPr>
        <b val="true"/>
        <sz val="10"/>
        <color rgb="FF000000"/>
        <rFont val="Arial"/>
        <family val="2"/>
        <charset val="1"/>
      </rPr>
      <t xml:space="preserve">
</t>
    </r>
    <r>
      <rPr>
        <i val="true"/>
        <sz val="10"/>
        <color rgb="FF000000"/>
        <rFont val="Arial"/>
        <family val="2"/>
        <charset val="1"/>
      </rPr>
      <t xml:space="preserve">[ESPx]</t>
    </r>
  </si>
  <si>
    <r>
      <rPr>
        <b val="true"/>
        <sz val="10"/>
        <color rgb="FF000000"/>
        <rFont val="Arial"/>
        <family val="2"/>
        <charset val="1"/>
      </rPr>
      <t xml:space="preserve">Date fin période supplémentaire (§ 6)
</t>
    </r>
    <r>
      <rPr>
        <i val="true"/>
        <sz val="10"/>
        <color rgb="FF000000"/>
        <rFont val="Arial"/>
        <family val="2"/>
        <charset val="1"/>
      </rPr>
      <t xml:space="preserve">
(obligatoire si période supplémentaire)
Privilégier fin quinzaine ou mois, vérifier articulation avec retard d’utilisation
[ESPx]</t>
    </r>
  </si>
  <si>
    <r>
      <rPr>
        <b val="true"/>
        <sz val="10"/>
        <color rgb="FF000000"/>
        <rFont val="Arial"/>
        <family val="2"/>
        <charset val="1"/>
      </rPr>
      <t xml:space="preserve">Renouvellement couvert autorisé (§ 6) : Oui/Non
</t>
    </r>
    <r>
      <rPr>
        <i val="true"/>
        <sz val="10"/>
        <color rgb="FF000000"/>
        <rFont val="Arial"/>
        <family val="2"/>
        <charset val="1"/>
      </rPr>
      <t xml:space="preserve">(obligatoire)
(recommandé ; Cf. note explicative)
[ESPx, MHUx]</t>
    </r>
  </si>
  <si>
    <r>
      <rPr>
        <b val="true"/>
        <sz val="10"/>
        <color rgb="FF000000"/>
        <rFont val="Arial"/>
        <family val="2"/>
        <charset val="1"/>
      </rPr>
      <t xml:space="preserve">Apports annuels maxi N (§ 6) (kg N efficace/ha)
</t>
    </r>
    <r>
      <rPr>
        <i val="true"/>
        <sz val="10"/>
        <color rgb="FF000000"/>
        <rFont val="Arial"/>
        <family val="2"/>
        <charset val="1"/>
      </rPr>
      <t xml:space="preserve">(obligatoire)
Cadrage régional :
- ESP1 : ≤ 50 kg/ha
- ESP 2-3-4 et MHUx : ≤ 30 kg/ha
[ESPx, MHUx]</t>
    </r>
  </si>
  <si>
    <r>
      <rPr>
        <b val="true"/>
        <sz val="10"/>
        <color rgb="FF000000"/>
        <rFont val="Arial"/>
        <family val="2"/>
        <charset val="1"/>
      </rPr>
      <t xml:space="preserve">Apports annuels maxi P (§ 6) (kg P efficace/ha)
</t>
    </r>
    <r>
      <rPr>
        <i val="true"/>
        <sz val="10"/>
        <color rgb="FF000000"/>
        <rFont val="Arial"/>
        <family val="2"/>
        <charset val="1"/>
      </rPr>
      <t xml:space="preserve">(obligatoire)
[ESPx, MHUx]</t>
    </r>
  </si>
  <si>
    <r>
      <rPr>
        <b val="true"/>
        <sz val="10"/>
        <color rgb="FF000000"/>
        <rFont val="Arial"/>
        <family val="2"/>
        <charset val="1"/>
      </rPr>
      <t xml:space="preserve">Apports annuels maxi K (§ 6) (kg K efficace/ha)
</t>
    </r>
    <r>
      <rPr>
        <i val="true"/>
        <sz val="10"/>
        <color rgb="FF000000"/>
        <rFont val="Arial"/>
        <family val="2"/>
        <charset val="1"/>
      </rPr>
      <t xml:space="preserve">(obligatoire)
[ESPx, MHUx]</t>
    </r>
  </si>
  <si>
    <r>
      <rPr>
        <b val="true"/>
        <sz val="10"/>
        <color rgb="FF000000"/>
        <rFont val="Arial"/>
        <family val="2"/>
        <charset val="1"/>
      </rPr>
      <t xml:space="preserve">Absence apports magnésiens et chaux (§ 6) : Oui/Non
</t>
    </r>
    <r>
      <rPr>
        <i val="true"/>
        <sz val="10"/>
        <color rgb="FF000000"/>
        <rFont val="Arial"/>
        <family val="2"/>
        <charset val="1"/>
      </rPr>
      <t xml:space="preserve">(obligatoire)
[ESPx, MHUx]</t>
    </r>
  </si>
  <si>
    <r>
      <rPr>
        <b val="true"/>
        <sz val="10"/>
        <color rgb="FF000000"/>
        <rFont val="Arial"/>
        <family val="2"/>
        <charset val="1"/>
      </rPr>
      <t xml:space="preserve">Réduction des apports annuels N (plan de gestion) : Oui/Non
</t>
    </r>
    <r>
      <rPr>
        <i val="true"/>
        <sz val="10"/>
        <color rgb="FF000000"/>
        <rFont val="Arial"/>
        <family val="2"/>
        <charset val="1"/>
      </rPr>
      <t xml:space="preserve">(obligatoire)
[ESPx, MHUx]</t>
    </r>
  </si>
  <si>
    <r>
      <rPr>
        <b val="true"/>
        <sz val="10"/>
        <color rgb="FF000000"/>
        <rFont val="Arial"/>
        <family val="2"/>
        <charset val="1"/>
      </rPr>
      <t xml:space="preserve">Précisions sur réduction apports annuels N (plan de gestion)
</t>
    </r>
    <r>
      <rPr>
        <i val="true"/>
        <sz val="10"/>
        <color rgb="FF000000"/>
        <rFont val="Arial"/>
        <family val="2"/>
        <charset val="1"/>
      </rPr>
      <t xml:space="preserve">(s’il y a lieu, obligatoire)
[ESPx, MHUx]</t>
    </r>
  </si>
  <si>
    <r>
      <rPr>
        <b val="true"/>
        <sz val="10"/>
        <color rgb="FF000000"/>
        <rFont val="Arial"/>
        <family val="2"/>
        <charset val="1"/>
      </rPr>
      <t xml:space="preserve">Réduction du nb campagnes avec ferti. N possible (plan de gestion) : Oui/Non
</t>
    </r>
    <r>
      <rPr>
        <i val="true"/>
        <sz val="10"/>
        <color rgb="FF000000"/>
        <rFont val="Arial"/>
        <family val="2"/>
        <charset val="1"/>
      </rPr>
      <t xml:space="preserve">(obligatoire)
[ESPx, MHUx]</t>
    </r>
  </si>
  <si>
    <r>
      <rPr>
        <b val="true"/>
        <sz val="10"/>
        <color rgb="FF000000"/>
        <rFont val="Arial"/>
        <family val="2"/>
        <charset val="1"/>
      </rPr>
      <t xml:space="preserve">Précisions sur réduction nb campagnes avec ferti. N (plan de gestion)
</t>
    </r>
    <r>
      <rPr>
        <i val="true"/>
        <sz val="10"/>
        <color rgb="FF000000"/>
        <rFont val="Arial"/>
        <family val="2"/>
        <charset val="1"/>
      </rPr>
      <t xml:space="preserve">(s’il y a lieu, obligatoire)
[ESPx, MHUx]</t>
    </r>
  </si>
  <si>
    <r>
      <rPr>
        <b val="true"/>
        <sz val="10"/>
        <color rgb="FF000000"/>
        <rFont val="Arial"/>
        <family val="2"/>
        <charset val="1"/>
      </rPr>
      <t xml:space="preserve">Exigences engrais N autorisés ou interdits (plan de gestion) : Oui/Non
</t>
    </r>
    <r>
      <rPr>
        <i val="true"/>
        <sz val="10"/>
        <color rgb="FF000000"/>
        <rFont val="Arial"/>
        <family val="2"/>
        <charset val="1"/>
      </rPr>
      <t xml:space="preserve">(obligatoire)
[ESPx, MHUx]</t>
    </r>
  </si>
  <si>
    <r>
      <rPr>
        <b val="true"/>
        <sz val="10"/>
        <color rgb="FF000000"/>
        <rFont val="Arial"/>
        <family val="2"/>
        <charset val="1"/>
      </rPr>
      <t xml:space="preserve">Précisions sur engrais N autorisés ou interdits (plan de gestion)
</t>
    </r>
    <r>
      <rPr>
        <i val="true"/>
        <sz val="10"/>
        <color rgb="FF000000"/>
        <rFont val="Arial"/>
        <family val="2"/>
        <charset val="1"/>
      </rPr>
      <t xml:space="preserve">(s’il y a lieu, obligatoire)
[ESPx, MHUx]</t>
    </r>
  </si>
  <si>
    <r>
      <rPr>
        <b val="true"/>
        <sz val="10"/>
        <color rgb="FF000000"/>
        <rFont val="Arial"/>
        <family val="2"/>
        <charset val="1"/>
      </rPr>
      <t xml:space="preserve">Autres exigences fertilisation N (plan de gestion) : Oui/Non
</t>
    </r>
    <r>
      <rPr>
        <i val="true"/>
        <sz val="10"/>
        <color rgb="FF000000"/>
        <rFont val="Arial"/>
        <family val="2"/>
        <charset val="1"/>
      </rPr>
      <t xml:space="preserve">(obligatoire)
[ESPx, MHUx]</t>
    </r>
  </si>
  <si>
    <r>
      <rPr>
        <b val="true"/>
        <sz val="10"/>
        <color rgb="FF000000"/>
        <rFont val="Arial"/>
        <family val="2"/>
        <charset val="1"/>
      </rPr>
      <t xml:space="preserve">Précisions sur autres exigences fertilisation N (plan de gestion)
</t>
    </r>
    <r>
      <rPr>
        <i val="true"/>
        <sz val="10"/>
        <color rgb="FF000000"/>
        <rFont val="Arial"/>
        <family val="2"/>
        <charset val="1"/>
      </rPr>
      <t xml:space="preserve">(s’il y a lieu, obligatoire)
[ESPx, MHUx]</t>
    </r>
  </si>
  <si>
    <r>
      <rPr>
        <b val="true"/>
        <sz val="10"/>
        <color rgb="FF000000"/>
        <rFont val="Arial"/>
        <family val="2"/>
        <charset val="1"/>
      </rPr>
      <t xml:space="preserve">Réduction des apports annuels P (plan de gestion) : Oui/Non
</t>
    </r>
    <r>
      <rPr>
        <i val="true"/>
        <sz val="10"/>
        <color rgb="FF000000"/>
        <rFont val="Arial"/>
        <family val="2"/>
        <charset val="1"/>
      </rPr>
      <t xml:space="preserve">(obligatoire)
[ESPx, MHUx]</t>
    </r>
  </si>
  <si>
    <r>
      <rPr>
        <b val="true"/>
        <sz val="10"/>
        <color rgb="FF000000"/>
        <rFont val="Arial"/>
        <family val="2"/>
        <charset val="1"/>
      </rPr>
      <t xml:space="preserve">Précisions sur réduction des apports annuels P (plan de gestion)
</t>
    </r>
    <r>
      <rPr>
        <i val="true"/>
        <sz val="10"/>
        <color rgb="FF000000"/>
        <rFont val="Arial"/>
        <family val="2"/>
        <charset val="1"/>
      </rPr>
      <t xml:space="preserve">(s’il y a lieu, obligatoire)
[ESPx, MHUx]</t>
    </r>
  </si>
  <si>
    <r>
      <rPr>
        <b val="true"/>
        <sz val="10"/>
        <color rgb="FF000000"/>
        <rFont val="Arial"/>
        <family val="2"/>
        <charset val="1"/>
      </rPr>
      <t xml:space="preserve">Réduction du nb campagnes avec ferti. P possible (plan de gestion) : Oui/Non
</t>
    </r>
    <r>
      <rPr>
        <i val="true"/>
        <sz val="10"/>
        <color rgb="FF000000"/>
        <rFont val="Arial"/>
        <family val="2"/>
        <charset val="1"/>
      </rPr>
      <t xml:space="preserve">(obligatoire)
[ESPx, MHUx]</t>
    </r>
  </si>
  <si>
    <t xml:space="preserve">Précisions sur réduction du nb campagnes avec ferti. P (plan de gestion)
(s’il y a lieu, obligatoire)
[ESPx, MHUx]</t>
  </si>
  <si>
    <r>
      <rPr>
        <b val="true"/>
        <sz val="10"/>
        <color rgb="FF000000"/>
        <rFont val="Arial"/>
        <family val="2"/>
        <charset val="1"/>
      </rPr>
      <t xml:space="preserve">Exigences engrais P autorisés ou interdits (plan de gestion) : Oui/Non
</t>
    </r>
    <r>
      <rPr>
        <i val="true"/>
        <sz val="10"/>
        <color rgb="FF000000"/>
        <rFont val="Arial"/>
        <family val="2"/>
        <charset val="1"/>
      </rPr>
      <t xml:space="preserve">(obligatoire)
[ESPx, MHUx]</t>
    </r>
  </si>
  <si>
    <r>
      <rPr>
        <b val="true"/>
        <sz val="10"/>
        <color rgb="FF000000"/>
        <rFont val="Arial"/>
        <family val="2"/>
        <charset val="1"/>
      </rPr>
      <t xml:space="preserve">Précisions sur engrais P autorisés ou interdits (plan de gestion)
</t>
    </r>
    <r>
      <rPr>
        <i val="true"/>
        <sz val="10"/>
        <color rgb="FF000000"/>
        <rFont val="Arial"/>
        <family val="2"/>
        <charset val="1"/>
      </rPr>
      <t xml:space="preserve">(s’il y a lieu, obligatoire)
ESPx, MHUx]</t>
    </r>
  </si>
  <si>
    <r>
      <rPr>
        <b val="true"/>
        <sz val="10"/>
        <color rgb="FF000000"/>
        <rFont val="Arial"/>
        <family val="2"/>
        <charset val="1"/>
      </rPr>
      <t xml:space="preserve">Autres exigences fertilisation P (plan de gestion) : Oui/Non
</t>
    </r>
    <r>
      <rPr>
        <i val="true"/>
        <sz val="10"/>
        <color rgb="FF000000"/>
        <rFont val="Arial"/>
        <family val="2"/>
        <charset val="1"/>
      </rPr>
      <t xml:space="preserve">(obligatoire)
[ESPx, MHUx]</t>
    </r>
  </si>
  <si>
    <r>
      <rPr>
        <b val="true"/>
        <sz val="10"/>
        <color rgb="FF000000"/>
        <rFont val="Arial"/>
        <family val="2"/>
        <charset val="1"/>
      </rPr>
      <t xml:space="preserve">Précisions sur autres exigences fertilisation P (plan de gestion)
</t>
    </r>
    <r>
      <rPr>
        <i val="true"/>
        <sz val="10"/>
        <color rgb="FF000000"/>
        <rFont val="Arial"/>
        <family val="2"/>
        <charset val="1"/>
      </rPr>
      <t xml:space="preserve">(s’il y a lieu, obligatoire)
[ESPx, MHUx]</t>
    </r>
  </si>
  <si>
    <r>
      <rPr>
        <b val="true"/>
        <sz val="10"/>
        <color rgb="FF000000"/>
        <rFont val="Arial"/>
        <family val="2"/>
        <charset val="1"/>
      </rPr>
      <t xml:space="preserve">Réduction des apports annuels K (plan de gestion) : Oui/Non
</t>
    </r>
    <r>
      <rPr>
        <i val="true"/>
        <sz val="10"/>
        <color rgb="FF000000"/>
        <rFont val="Arial"/>
        <family val="2"/>
        <charset val="1"/>
      </rPr>
      <t xml:space="preserve">(obligatoire)
[ESPx, MHUx]</t>
    </r>
  </si>
  <si>
    <r>
      <rPr>
        <b val="true"/>
        <sz val="10"/>
        <color rgb="FF000000"/>
        <rFont val="Arial"/>
        <family val="2"/>
        <charset val="1"/>
      </rPr>
      <t xml:space="preserve">Précisions sur réduction des apports annuels K (plan de gestion)
</t>
    </r>
    <r>
      <rPr>
        <i val="true"/>
        <sz val="10"/>
        <color rgb="FF000000"/>
        <rFont val="Arial"/>
        <family val="2"/>
        <charset val="1"/>
      </rPr>
      <t xml:space="preserve">(s’il y a lieu, obligatoire)
[ESPx, MHUx]</t>
    </r>
  </si>
  <si>
    <r>
      <rPr>
        <b val="true"/>
        <sz val="10"/>
        <color rgb="FF000000"/>
        <rFont val="Arial"/>
        <family val="2"/>
        <charset val="1"/>
      </rPr>
      <t xml:space="preserve">Réduction du nb campagnes avec ferti. K (plan de gestion) : Oui/Non
</t>
    </r>
    <r>
      <rPr>
        <i val="true"/>
        <sz val="10"/>
        <color rgb="FF000000"/>
        <rFont val="Arial"/>
        <family val="2"/>
        <charset val="1"/>
      </rPr>
      <t xml:space="preserve">(obligatoire)
[ESPx, MHUx]</t>
    </r>
  </si>
  <si>
    <r>
      <rPr>
        <b val="true"/>
        <sz val="10"/>
        <color rgb="FF000000"/>
        <rFont val="Arial"/>
        <family val="2"/>
        <charset val="1"/>
      </rPr>
      <t xml:space="preserve">Précisions sur réduction du nb de campagnes avec ferti. K (plan de gestion)
</t>
    </r>
    <r>
      <rPr>
        <i val="true"/>
        <sz val="10"/>
        <color rgb="FF000000"/>
        <rFont val="Arial"/>
        <family val="2"/>
        <charset val="1"/>
      </rPr>
      <t xml:space="preserve">(s’il y a lieu, obligatoire)
[ESPx, MHUx]</t>
    </r>
  </si>
  <si>
    <r>
      <rPr>
        <b val="true"/>
        <sz val="10"/>
        <color rgb="FF000000"/>
        <rFont val="Arial"/>
        <family val="2"/>
        <charset val="1"/>
      </rPr>
      <t xml:space="preserve">Exigences engrais K autorisés ou interdits (plan de gestion) : Oui/Non
</t>
    </r>
    <r>
      <rPr>
        <i val="true"/>
        <sz val="10"/>
        <color rgb="FF000000"/>
        <rFont val="Arial"/>
        <family val="2"/>
        <charset val="1"/>
      </rPr>
      <t xml:space="preserve">(obligatoire)
[ESPx, MHUx]</t>
    </r>
  </si>
  <si>
    <r>
      <rPr>
        <b val="true"/>
        <sz val="10"/>
        <color rgb="FF000000"/>
        <rFont val="Arial"/>
        <family val="2"/>
        <charset val="1"/>
      </rPr>
      <t xml:space="preserve">Précisions sur engrais K autorisés ou interdits (plan de gestion)
</t>
    </r>
    <r>
      <rPr>
        <i val="true"/>
        <sz val="10"/>
        <color rgb="FF000000"/>
        <rFont val="Arial"/>
        <family val="2"/>
        <charset val="1"/>
      </rPr>
      <t xml:space="preserve">(s’il y a lieu, obligatoire)
[ESPx, MHUx]</t>
    </r>
  </si>
  <si>
    <r>
      <rPr>
        <b val="true"/>
        <sz val="10"/>
        <color rgb="FF000000"/>
        <rFont val="Arial"/>
        <family val="2"/>
        <charset val="1"/>
      </rPr>
      <t xml:space="preserve">Autres exigences fertilisation K (plan de gestion) : Oui/Non
</t>
    </r>
    <r>
      <rPr>
        <i val="true"/>
        <sz val="10"/>
        <color rgb="FF000000"/>
        <rFont val="Arial"/>
        <family val="2"/>
        <charset val="1"/>
      </rPr>
      <t xml:space="preserve">(obligatoire)
[ESPx, MHUx]</t>
    </r>
  </si>
  <si>
    <r>
      <rPr>
        <b val="true"/>
        <sz val="10"/>
        <color rgb="FF000000"/>
        <rFont val="Arial"/>
        <family val="2"/>
        <charset val="1"/>
      </rPr>
      <t xml:space="preserve">Précisions autres exigences fertilisation K (plan de gestion)
</t>
    </r>
    <r>
      <rPr>
        <i val="true"/>
        <sz val="10"/>
        <color rgb="FF000000"/>
        <rFont val="Arial"/>
        <family val="2"/>
        <charset val="1"/>
      </rPr>
      <t xml:space="preserve">(s’il y a lieu, obligatoire)
[ESPx, MHUx]</t>
    </r>
  </si>
  <si>
    <r>
      <rPr>
        <b val="true"/>
        <sz val="10"/>
        <color rgb="FF000000"/>
        <rFont val="Arial"/>
        <family val="2"/>
        <charset val="1"/>
      </rPr>
      <t xml:space="preserve">Chargement maxi moy annuel (§ 6)
</t>
    </r>
    <r>
      <rPr>
        <u val="single"/>
        <sz val="10"/>
        <color rgb="FF000000"/>
        <rFont val="Arial"/>
        <family val="2"/>
        <charset val="1"/>
      </rPr>
      <t xml:space="preserve">
</t>
    </r>
    <r>
      <rPr>
        <i val="true"/>
        <sz val="10"/>
        <color rgb="FF000000"/>
        <rFont val="Arial"/>
        <family val="2"/>
        <charset val="1"/>
      </rPr>
      <t xml:space="preserve">(obligatoire)
Cadrage national : ≤ 1,4 UGB / ha (pour MHU3 : possibilité de dépasser)
[MHUx]</t>
    </r>
  </si>
  <si>
    <r>
      <rPr>
        <b val="true"/>
        <sz val="10"/>
        <color rgb="FF000000"/>
        <rFont val="Arial"/>
        <family val="2"/>
        <charset val="1"/>
      </rPr>
      <t xml:space="preserve">Chargement maxi instantané hivernal (§ 6)
</t>
    </r>
    <r>
      <rPr>
        <i val="true"/>
        <sz val="10"/>
        <color rgb="FF000000"/>
        <rFont val="Arial"/>
        <family val="2"/>
        <charset val="1"/>
      </rPr>
      <t xml:space="preserve">(obligatoire)
</t>
    </r>
    <r>
      <rPr>
        <i val="true"/>
        <sz val="10"/>
        <rFont val="Arial"/>
        <family val="2"/>
        <charset val="1"/>
      </rPr>
      <t xml:space="preserve">Cadrage régional : </t>
    </r>
    <r>
      <rPr>
        <i val="true"/>
        <sz val="10"/>
        <color rgb="FF000000"/>
        <rFont val="Arial"/>
        <family val="2"/>
        <charset val="1"/>
      </rPr>
      <t xml:space="preserve">≤ 1,2 UGB / ha, sauf cas particuliers à justifier
</t>
    </r>
    <r>
      <rPr>
        <u val="single"/>
        <sz val="10"/>
        <color rgb="FF000000"/>
        <rFont val="Arial"/>
        <family val="2"/>
        <charset val="1"/>
      </rPr>
      <t xml:space="preserve">
</t>
    </r>
    <r>
      <rPr>
        <i val="true"/>
        <sz val="10"/>
        <color rgb="FF000000"/>
        <rFont val="Arial"/>
        <family val="2"/>
        <charset val="1"/>
      </rPr>
      <t xml:space="preserve">[MHUx]</t>
    </r>
  </si>
  <si>
    <r>
      <rPr>
        <b val="true"/>
        <sz val="10"/>
        <color rgb="FF000000"/>
        <rFont val="Arial"/>
        <family val="2"/>
        <charset val="1"/>
      </rPr>
      <t xml:space="preserve">Date début période hivernale (§ 6)
</t>
    </r>
    <r>
      <rPr>
        <i val="true"/>
        <sz val="10"/>
        <color rgb="FF000000"/>
        <rFont val="Arial"/>
        <family val="2"/>
        <charset val="1"/>
      </rPr>
      <t xml:space="preserve">(obligatoire)
Privilégier début quinzaine ou mois
[MHUx]</t>
    </r>
  </si>
  <si>
    <r>
      <rPr>
        <b val="true"/>
        <sz val="10"/>
        <color rgb="FF000000"/>
        <rFont val="Arial"/>
        <family val="2"/>
        <charset val="1"/>
      </rPr>
      <t xml:space="preserve">Date fin période hivernale (§ 6)
</t>
    </r>
    <r>
      <rPr>
        <i val="true"/>
        <sz val="10"/>
        <color rgb="FF000000"/>
        <rFont val="Arial"/>
        <family val="2"/>
        <charset val="1"/>
      </rPr>
      <t xml:space="preserve">(obligatoire)
[MHUx]</t>
    </r>
  </si>
  <si>
    <t xml:space="preserve">Formations (§ 7.1) : thématique(s) en rapport avec :
- les enjeux du territoire
- la MAEC et ses objectifs
- la mise en œuvre du cahier des charges
(obligatoire)</t>
  </si>
  <si>
    <t xml:space="preserve">Formations (§ 7.1) : autres précisions
(facultatif)</t>
  </si>
  <si>
    <t xml:space="preserve">GE_101E_ESP1</t>
  </si>
  <si>
    <t xml:space="preserve">GE_101E_ESP3</t>
  </si>
  <si>
    <t xml:space="preserve">GE_101E_ESP4</t>
  </si>
  <si>
    <t xml:space="preserve">GE_101E_MHU1</t>
  </si>
  <si>
    <t xml:space="preserve">GE_101E_MHU2</t>
  </si>
  <si>
    <t xml:space="preserve">GE_10X2_ESP1</t>
  </si>
  <si>
    <t xml:space="preserve">GE_10X2_ESP3</t>
  </si>
  <si>
    <t xml:space="preserve">GE_10X2_ESP4</t>
  </si>
  <si>
    <t xml:space="preserve">GE_10X2_MHU1</t>
  </si>
  <si>
    <t xml:space="preserve">GE_10X2_MHU2</t>
  </si>
  <si>
    <t xml:space="preserve">GE_10XN_ESP1</t>
  </si>
  <si>
    <t xml:space="preserve">GE_10XN_ESP3</t>
  </si>
  <si>
    <t xml:space="preserve">GE_10XN_ESP4</t>
  </si>
  <si>
    <t xml:space="preserve">GE_10XN_MHU1</t>
  </si>
  <si>
    <t xml:space="preserve">GE_10XN_MHU2</t>
  </si>
  <si>
    <t xml:space="preserve">GE_052N_ESP1</t>
  </si>
  <si>
    <t xml:space="preserve">GE_052N_ESP2</t>
  </si>
  <si>
    <t xml:space="preserve">GE_052N_ESP3</t>
  </si>
  <si>
    <t xml:space="preserve">GE_052N_ESP4</t>
  </si>
  <si>
    <t xml:space="preserve">GE_052N_MHU1</t>
  </si>
  <si>
    <t xml:space="preserve">GE_052N_MHU2</t>
  </si>
  <si>
    <t xml:space="preserve">GE_ARGN_ESP2</t>
  </si>
  <si>
    <t xml:space="preserve">GE_ARGN_ESP3</t>
  </si>
  <si>
    <t xml:space="preserve">GE_ARGN_ESP4</t>
  </si>
  <si>
    <t xml:space="preserve">GE_ARGN_MHU1</t>
  </si>
  <si>
    <t xml:space="preserve">GE_CHAN_ESP1</t>
  </si>
  <si>
    <t xml:space="preserve">GE_CHAN_ESP2</t>
  </si>
  <si>
    <t xml:space="preserve">GE_CHAN_ESP3</t>
  </si>
  <si>
    <t xml:space="preserve">GE_CHAN_ESP4</t>
  </si>
  <si>
    <t xml:space="preserve">GE_CHAN_MHU1</t>
  </si>
  <si>
    <t xml:space="preserve">GE_CHVN_ESP2</t>
  </si>
  <si>
    <t xml:space="preserve">GE_CHVN_ESP3</t>
  </si>
  <si>
    <t xml:space="preserve">GE_CHVN_ESP4</t>
  </si>
  <si>
    <t xml:space="preserve">GE_CHVN_MHU1</t>
  </si>
  <si>
    <t xml:space="preserve">GE_DEMN_ESP2</t>
  </si>
  <si>
    <t xml:space="preserve">GE_DEMN_ESP3</t>
  </si>
  <si>
    <t xml:space="preserve">GE_DEMN_ESP4</t>
  </si>
  <si>
    <t xml:space="preserve">GE_DEMN_MHU1</t>
  </si>
  <si>
    <t xml:space="preserve">GE_PAGN_ESP1</t>
  </si>
  <si>
    <t xml:space="preserve">GE_PAGN_ESP2</t>
  </si>
  <si>
    <t xml:space="preserve">GE_PAGN_ESP3</t>
  </si>
  <si>
    <t xml:space="preserve">GE_PAGN_ESP4</t>
  </si>
  <si>
    <t xml:space="preserve">GE_PAGN_MHU1</t>
  </si>
  <si>
    <t xml:space="preserve">GE_SPIN_ESP1</t>
  </si>
  <si>
    <t xml:space="preserve">GE_SPIN_ESP2</t>
  </si>
  <si>
    <t xml:space="preserve">GE_SPIN_ESP3</t>
  </si>
  <si>
    <t xml:space="preserve">GE_SPIN_ESP4</t>
  </si>
  <si>
    <t xml:space="preserve">GE_SPIN_MHU1</t>
  </si>
  <si>
    <t xml:space="preserve">GE_BASN_ESP1</t>
  </si>
  <si>
    <t xml:space="preserve">GE_BASN_ESP2</t>
  </si>
  <si>
    <t xml:space="preserve">GE_BASN_ESP3</t>
  </si>
  <si>
    <t xml:space="preserve">GE_BASN_ESP4</t>
  </si>
  <si>
    <t xml:space="preserve">GE_BASN_MHU2</t>
  </si>
  <si>
    <t xml:space="preserve">GE_PBV2_ESP2</t>
  </si>
  <si>
    <t xml:space="preserve">GE_PBV2_ESP3</t>
  </si>
  <si>
    <t xml:space="preserve">GE_PBV2_ESP4</t>
  </si>
  <si>
    <t xml:space="preserve">GE_MON5_ESP2</t>
  </si>
  <si>
    <t xml:space="preserve">GE_MON5_ESP3</t>
  </si>
  <si>
    <t xml:space="preserve">GE_MONN_ESP2</t>
  </si>
  <si>
    <t xml:space="preserve">GE_MONN_ESP3</t>
  </si>
  <si>
    <t xml:space="preserve">GE_043N_ESP1</t>
  </si>
  <si>
    <t xml:space="preserve">GE_043N_ESP2</t>
  </si>
  <si>
    <t xml:space="preserve">GE_043N_ESP3</t>
  </si>
  <si>
    <t xml:space="preserve">GE_043N_MHU2</t>
  </si>
  <si>
    <t xml:space="preserve">GE_053N_ESP1</t>
  </si>
  <si>
    <t xml:space="preserve">GE_053N_ESP2</t>
  </si>
  <si>
    <t xml:space="preserve">GE_053N_ESP3</t>
  </si>
  <si>
    <t xml:space="preserve">GE_053N_MHU2</t>
  </si>
  <si>
    <t xml:space="preserve">GE_209N_ESP1</t>
  </si>
  <si>
    <t xml:space="preserve">GE_209N_ESP2</t>
  </si>
  <si>
    <t xml:space="preserve">GE_209N_ESP3</t>
  </si>
  <si>
    <t xml:space="preserve">GE_209N_MHU2</t>
  </si>
  <si>
    <t xml:space="preserve">GE_210N_ESP1</t>
  </si>
  <si>
    <t xml:space="preserve">GE_210N_ESP2</t>
  </si>
  <si>
    <t xml:space="preserve">GE_210N_ESP3</t>
  </si>
  <si>
    <t xml:space="preserve">GE_210N_MHU2</t>
  </si>
  <si>
    <t xml:space="preserve">GE_098N_ESP2</t>
  </si>
  <si>
    <t xml:space="preserve">GE_098N_ESP3</t>
  </si>
  <si>
    <t xml:space="preserve">GE_098N_MHU2</t>
  </si>
  <si>
    <t xml:space="preserve">GE_208N_ESP2</t>
  </si>
  <si>
    <t xml:space="preserve">GE_208N_ESP3</t>
  </si>
  <si>
    <t xml:space="preserve">GE_208N_MHU2</t>
  </si>
  <si>
    <t xml:space="preserve">GE_STEN_ESP2</t>
  </si>
  <si>
    <t xml:space="preserve">GE_STEN_ESP3</t>
  </si>
  <si>
    <t xml:space="preserve">GE_STEN_ESP4</t>
  </si>
  <si>
    <t xml:space="preserve">GE_STEN_MHU1</t>
  </si>
  <si>
    <t xml:space="preserve">GE_STEN_MHU2</t>
  </si>
  <si>
    <t xml:space="preserve">GE_MMAN_ESP3</t>
  </si>
  <si>
    <t xml:space="preserve">GE_MMAN_MHU1</t>
  </si>
  <si>
    <t xml:space="preserve">GE_VEZN_ESP2</t>
  </si>
  <si>
    <t xml:space="preserve">GE_VEZN_ESP3</t>
  </si>
  <si>
    <t xml:space="preserve">GE_VEZN_ESP4</t>
  </si>
  <si>
    <t xml:space="preserve">GE_VEZN_MHU1</t>
  </si>
  <si>
    <t xml:space="preserve">GE_MBXN_ESP2</t>
  </si>
  <si>
    <t xml:space="preserve">GE_MBXN_ESP3</t>
  </si>
  <si>
    <t xml:space="preserve">GE_MBXN_ESP4</t>
  </si>
  <si>
    <t xml:space="preserve">GE_MBXN_MHU1</t>
  </si>
  <si>
    <t xml:space="preserve">GE_MEUN_ESP2</t>
  </si>
  <si>
    <t xml:space="preserve">GE_MEUN_ESP3</t>
  </si>
  <si>
    <t xml:space="preserve">GE_MEUN_ESP4</t>
  </si>
  <si>
    <t xml:space="preserve">GE_MEUN_MHU1</t>
  </si>
  <si>
    <t xml:space="preserve">GE_VAMN_ESP2</t>
  </si>
  <si>
    <t xml:space="preserve">GE_VAMN_ESP3</t>
  </si>
  <si>
    <t xml:space="preserve">GE_VAMN_ESP4</t>
  </si>
  <si>
    <t xml:space="preserve">GE_VAMN_MHU1</t>
  </si>
  <si>
    <t xml:space="preserve">GE_TER5_ESP1</t>
  </si>
  <si>
    <t xml:space="preserve">GE_TER5_ESP2</t>
  </si>
  <si>
    <t xml:space="preserve">GE_TER5_ESP3</t>
  </si>
  <si>
    <t xml:space="preserve">GE_TER5_ESP4</t>
  </si>
  <si>
    <t xml:space="preserve">GE_TER5_MHU1</t>
  </si>
  <si>
    <t xml:space="preserve">GE_TER5_MHU2</t>
  </si>
  <si>
    <t xml:space="preserve">GE_TERE_ESP1</t>
  </si>
  <si>
    <t xml:space="preserve">GE_TERE_ESP2</t>
  </si>
  <si>
    <t xml:space="preserve">GE_TERE_ESP3</t>
  </si>
  <si>
    <t xml:space="preserve">GE_TERE_ESP4</t>
  </si>
  <si>
    <t xml:space="preserve">GE_TERE_MHU1</t>
  </si>
  <si>
    <t xml:space="preserve">GE_TERE_MHU2</t>
  </si>
  <si>
    <t xml:space="preserve">GE_TERN_ESP1</t>
  </si>
  <si>
    <t xml:space="preserve">GE_TERN_ESP2</t>
  </si>
  <si>
    <t xml:space="preserve">GE_TERN_ESP3</t>
  </si>
  <si>
    <t xml:space="preserve">GE_TERN_ESP4</t>
  </si>
  <si>
    <t xml:space="preserve">GE_TERN_MHU1</t>
  </si>
  <si>
    <t xml:space="preserve">GE_TERN_MHU2</t>
  </si>
  <si>
    <t xml:space="preserve">GE_ZE15_ESP4</t>
  </si>
  <si>
    <t xml:space="preserve">GE_ZE15_MHU1</t>
  </si>
  <si>
    <t xml:space="preserve">GE_ZE15_MHU2</t>
  </si>
  <si>
    <t xml:space="preserve">GE_ZE1N_ESP4</t>
  </si>
  <si>
    <t xml:space="preserve">GE_ZE1N_MHU1</t>
  </si>
  <si>
    <t xml:space="preserve">GE_ZE1N_MHU2</t>
  </si>
  <si>
    <t xml:space="preserve">GE_ZE25_ESP3</t>
  </si>
  <si>
    <t xml:space="preserve">GE_ZE25_MHU1</t>
  </si>
  <si>
    <t xml:space="preserve">GE_ZE25_MHU2</t>
  </si>
  <si>
    <t xml:space="preserve">GE_ZE2N_ESP3</t>
  </si>
  <si>
    <t xml:space="preserve">GE_ZE2N_MHU1</t>
  </si>
  <si>
    <t xml:space="preserve">GE_ZE2N_MHU2</t>
  </si>
  <si>
    <t xml:space="preserve">GE_ZO15_ESP4</t>
  </si>
  <si>
    <t xml:space="preserve">GE_ZO15_MHU1</t>
  </si>
  <si>
    <t xml:space="preserve">GE_ZO15_MHU2</t>
  </si>
  <si>
    <t xml:space="preserve">GE_ZO25_ESP3</t>
  </si>
  <si>
    <t xml:space="preserve">GE_ZO25_MHU1</t>
  </si>
  <si>
    <t xml:space="preserve">GE_ZO25_MHU2</t>
  </si>
  <si>
    <t xml:space="preserve">GE_ZOXE_ESP4</t>
  </si>
  <si>
    <t xml:space="preserve">GE_ZOXE_MHU1</t>
  </si>
  <si>
    <t xml:space="preserve">GE_ZOXE_MHU2</t>
  </si>
  <si>
    <t xml:space="preserve">GE_ALLN_ESP3</t>
  </si>
  <si>
    <t xml:space="preserve">GE_ALLN_MHU1</t>
  </si>
  <si>
    <t xml:space="preserve">GE_AM12_ESP3</t>
  </si>
  <si>
    <t xml:space="preserve">GE_AM12_MHU1</t>
  </si>
  <si>
    <t xml:space="preserve">GE_AM22_ESP3</t>
  </si>
  <si>
    <t xml:space="preserve">GE_AM22_MHU1</t>
  </si>
  <si>
    <t xml:space="preserve">GE_BI1N_ESP3</t>
  </si>
  <si>
    <t xml:space="preserve">GE_BI1N_MHU1</t>
  </si>
  <si>
    <t xml:space="preserve">GE_BI2N_ESP3</t>
  </si>
  <si>
    <t xml:space="preserve">GE_BI2N_MHU1</t>
  </si>
  <si>
    <t xml:space="preserve">GE_MCTN_ESP1</t>
  </si>
  <si>
    <t xml:space="preserve">GE_MCTN_ESP2</t>
  </si>
  <si>
    <t xml:space="preserve">GE_MCTN_ESP3</t>
  </si>
  <si>
    <t xml:space="preserve">GE_MCTN_ESP4</t>
  </si>
  <si>
    <t xml:space="preserve">GE_MCTN_MHU1</t>
  </si>
  <si>
    <t xml:space="preserve">GE_MCTN_MHU2</t>
  </si>
  <si>
    <t xml:space="preserve">GE_OBEN_ESP2</t>
  </si>
  <si>
    <t xml:space="preserve">GE_OBEN_ESP4</t>
  </si>
  <si>
    <t xml:space="preserve">GE_MLZN_ESP3</t>
  </si>
  <si>
    <t xml:space="preserve">GE_HL1N_ESP3</t>
  </si>
  <si>
    <t xml:space="preserve">GE_HL1N_ESP4</t>
  </si>
  <si>
    <t xml:space="preserve">GE_HL1N_MHU1</t>
  </si>
  <si>
    <t xml:space="preserve">GE_HL2N_ESP3</t>
  </si>
  <si>
    <t xml:space="preserve">GE_HL2N_MHU1</t>
  </si>
  <si>
    <t xml:space="preserve">GE_211N_ESP1</t>
  </si>
  <si>
    <t xml:space="preserve">GE_211N_ESP2</t>
  </si>
  <si>
    <t xml:space="preserve">GE_211N_ESP3</t>
  </si>
  <si>
    <t xml:space="preserve">GE_211N_ESP4</t>
  </si>
  <si>
    <t xml:space="preserve">GE_211N_MHU1</t>
  </si>
  <si>
    <t xml:space="preserve">GE_211N_MHU2</t>
  </si>
  <si>
    <t xml:space="preserve">GE_DERN_ESP1</t>
  </si>
  <si>
    <t xml:space="preserve">GE_DERN_ESP2</t>
  </si>
  <si>
    <t xml:space="preserve">GE_DERN_ESP3</t>
  </si>
  <si>
    <t xml:space="preserve">GE_DERN_ESP4</t>
  </si>
  <si>
    <t xml:space="preserve">GE_DERN_MHU1</t>
  </si>
  <si>
    <t xml:space="preserve">GE_DERN_MHU2</t>
  </si>
  <si>
    <t xml:space="preserve">GE_PPMN_ESP1</t>
  </si>
  <si>
    <t xml:space="preserve">GE_PNF1_ESP1</t>
  </si>
  <si>
    <t xml:space="preserve">GE_PNF1_ESP2</t>
  </si>
  <si>
    <t xml:space="preserve">GE_PNF1_ESP3</t>
  </si>
  <si>
    <t xml:space="preserve">GE_PNF1_ESP4</t>
  </si>
  <si>
    <t xml:space="preserve">GE_PNF1_MHU1</t>
  </si>
  <si>
    <t xml:space="preserve">GE_PNF1_MHU2</t>
  </si>
  <si>
    <t xml:space="preserve">GE_PNFN_ESP1</t>
  </si>
  <si>
    <t xml:space="preserve">GE_PNFN_ESP2</t>
  </si>
  <si>
    <t xml:space="preserve">GE_PNFN_ESP3</t>
  </si>
  <si>
    <t xml:space="preserve">GE_PNFN_ESP4</t>
  </si>
  <si>
    <t xml:space="preserve">GE_PNFN_MHU1</t>
  </si>
  <si>
    <t xml:space="preserve">GE_PNFN_MHU2</t>
  </si>
  <si>
    <t xml:space="preserve">GE_LFON_ESP1</t>
  </si>
  <si>
    <t xml:space="preserve">GE_LFON_ESP2</t>
  </si>
  <si>
    <t xml:space="preserve">GE_LFON_ESP3</t>
  </si>
  <si>
    <t xml:space="preserve">GE_LFON_ESP4</t>
  </si>
  <si>
    <t xml:space="preserve">GE_LFON_MHU1</t>
  </si>
  <si>
    <t xml:space="preserve">GE_LFON_MHU2</t>
  </si>
  <si>
    <t xml:space="preserve">GE_PFOE_MHU1</t>
  </si>
  <si>
    <t xml:space="preserve">GE_PFOE_MHU2</t>
  </si>
  <si>
    <t xml:space="preserve">GE_LINN_ESP1</t>
  </si>
  <si>
    <t xml:space="preserve">GE_LINN_ESP2</t>
  </si>
  <si>
    <t xml:space="preserve">GE_LINN_ESP3</t>
  </si>
  <si>
    <t xml:space="preserve">GE_LINN_ESP4</t>
  </si>
  <si>
    <t xml:space="preserve">GE_LINN_MHU1</t>
  </si>
  <si>
    <t xml:space="preserve">GE_LINN_MHU2</t>
  </si>
  <si>
    <t xml:space="preserve">GE_MAD2_ESP1</t>
  </si>
  <si>
    <t xml:space="preserve">GE_MAD2_ESP2</t>
  </si>
  <si>
    <t xml:space="preserve">GE_MAD2_ESP3</t>
  </si>
  <si>
    <t xml:space="preserve">GE_MAD2_ESP4</t>
  </si>
  <si>
    <t xml:space="preserve">GE_MAD2_MHU1</t>
  </si>
  <si>
    <t xml:space="preserve">GE_MAD2_MHU2</t>
  </si>
  <si>
    <t xml:space="preserve">GE_PEL2_ESP2</t>
  </si>
  <si>
    <t xml:space="preserve">GE_PEL2_ESP3</t>
  </si>
  <si>
    <t xml:space="preserve">GE_PEL2_ESP4</t>
  </si>
  <si>
    <t xml:space="preserve">GE_PEL2_MHU1</t>
  </si>
  <si>
    <t xml:space="preserve">GE_POL2_ESP2</t>
  </si>
  <si>
    <t xml:space="preserve">GE_POL2_ESP3</t>
  </si>
  <si>
    <t xml:space="preserve">GE_POL2_ESP4</t>
  </si>
  <si>
    <t xml:space="preserve">GE_POL2_MHU1</t>
  </si>
  <si>
    <t xml:space="preserve">GE_POLN_ESP1</t>
  </si>
  <si>
    <t xml:space="preserve">GE_POLN_ESP2</t>
  </si>
  <si>
    <t xml:space="preserve">GE_POLN_ESP3</t>
  </si>
  <si>
    <t xml:space="preserve">GE_POLN_ESP4</t>
  </si>
  <si>
    <t xml:space="preserve">GE_POLN_MHU1</t>
  </si>
  <si>
    <t xml:space="preserve">GE_POLN_MHU2</t>
  </si>
  <si>
    <t xml:space="preserve">GE_SEIN_ESP1</t>
  </si>
  <si>
    <t xml:space="preserve">GE_SEIN_ESP2</t>
  </si>
  <si>
    <t xml:space="preserve">GE_SEIN_ESP3</t>
  </si>
  <si>
    <t xml:space="preserve">GE_SEIN_ESP4</t>
  </si>
  <si>
    <t xml:space="preserve">GE_SEIN_MHU1</t>
  </si>
  <si>
    <t xml:space="preserve">GE_VA12_ESP2</t>
  </si>
  <si>
    <t xml:space="preserve">GE_VA12_ESP3</t>
  </si>
  <si>
    <t xml:space="preserve">GE_VA12_MHU1</t>
  </si>
  <si>
    <t xml:space="preserve">GE_VA12_MHU2</t>
  </si>
  <si>
    <t xml:space="preserve">GE_VA1N_ESP3</t>
  </si>
  <si>
    <t xml:space="preserve">GE_VA1N_ESP4</t>
  </si>
  <si>
    <t xml:space="preserve">GE_VA1N_MHU1</t>
  </si>
  <si>
    <t xml:space="preserve">GE_VA1N_MHU2</t>
  </si>
  <si>
    <t xml:space="preserve">GE_VA1N_MHU3</t>
  </si>
  <si>
    <t xml:space="preserve">GE_VA22_ESP3</t>
  </si>
  <si>
    <t xml:space="preserve">GE_VA22_MHU1</t>
  </si>
  <si>
    <t xml:space="preserve">GE_VA2N_ESP3</t>
  </si>
  <si>
    <t xml:space="preserve">GE_VA2N_MHU1</t>
  </si>
  <si>
    <t xml:space="preserve">GE_VM15_ESP2</t>
  </si>
  <si>
    <t xml:space="preserve">GE_VM15_ESP4</t>
  </si>
  <si>
    <t xml:space="preserve">GE_VM15_MHU1</t>
  </si>
  <si>
    <t xml:space="preserve">GE_VM15_MHU2</t>
  </si>
  <si>
    <t xml:space="preserve">GE_VM22_ESP2</t>
  </si>
  <si>
    <t xml:space="preserve">GE_VM22_MHU1</t>
  </si>
  <si>
    <t xml:space="preserve">GE_RIBN_ESP1</t>
  </si>
  <si>
    <t xml:space="preserve">GE_RIBN_ESP3</t>
  </si>
  <si>
    <t xml:space="preserve">GE_RIBN_ESP4</t>
  </si>
  <si>
    <t xml:space="preserve">GE_RIBN_MHU1</t>
  </si>
  <si>
    <t xml:space="preserve">GE_NIHN_ESP1</t>
  </si>
  <si>
    <t xml:space="preserve">GE_NIHN_ESP2</t>
  </si>
  <si>
    <t xml:space="preserve">GE_NIHN_ESP3</t>
  </si>
  <si>
    <t xml:space="preserve">GE_NIHN_MHU1</t>
  </si>
  <si>
    <t xml:space="preserve">GE_NIRN_ESP1</t>
  </si>
  <si>
    <t xml:space="preserve">GE_NIRN_ESP2</t>
  </si>
  <si>
    <t xml:space="preserve">GE_NIRN_ESP3</t>
  </si>
  <si>
    <t xml:space="preserve">GE_NIRN_MHU1</t>
  </si>
  <si>
    <t xml:space="preserve">GE_ARME_ESP1</t>
  </si>
  <si>
    <t xml:space="preserve">GE_ARME_ESP2</t>
  </si>
  <si>
    <t xml:space="preserve">GE_ARME_ESP3</t>
  </si>
  <si>
    <t xml:space="preserve">GE_ARME_ESP4</t>
  </si>
  <si>
    <t xml:space="preserve">GE_ARME_MHU1</t>
  </si>
  <si>
    <t xml:space="preserve">GE_ARME_MHU2</t>
  </si>
  <si>
    <t xml:space="preserve">GE_0001_ESP1</t>
  </si>
  <si>
    <t xml:space="preserve">GE_0001_ESP2</t>
  </si>
  <si>
    <t xml:space="preserve">GE_0001_ESP3</t>
  </si>
  <si>
    <t xml:space="preserve">GE_0001_ESP4</t>
  </si>
  <si>
    <r>
      <rPr>
        <b val="true"/>
        <sz val="10"/>
        <color rgb="FF000000"/>
        <rFont val="Arial"/>
        <family val="2"/>
        <charset val="1"/>
      </rPr>
      <t xml:space="preserve">Date limite d’implantation du couvert (§ 6)
</t>
    </r>
    <r>
      <rPr>
        <i val="true"/>
        <sz val="10"/>
        <color rgb="FF000000"/>
        <rFont val="Arial"/>
        <family val="2"/>
        <charset val="1"/>
      </rPr>
      <t xml:space="preserve">(obligatoire)
[CIFF]</t>
    </r>
  </si>
  <si>
    <r>
      <rPr>
        <b val="true"/>
        <sz val="10"/>
        <color rgb="FF000000"/>
        <rFont val="Arial"/>
        <family val="2"/>
        <charset val="1"/>
      </rPr>
      <t xml:space="preserve">Obligations concernant les conditions d’implantation (§ 6) : Oui/Non
</t>
    </r>
    <r>
      <rPr>
        <i val="true"/>
        <sz val="10"/>
        <color rgb="FF000000"/>
        <rFont val="Arial"/>
        <family val="2"/>
        <charset val="1"/>
      </rPr>
      <t xml:space="preserve">(obligatoire)
[CIFF]</t>
    </r>
  </si>
  <si>
    <r>
      <rPr>
        <b val="true"/>
        <sz val="10"/>
        <color rgb="FF000000"/>
        <rFont val="Arial"/>
        <family val="2"/>
        <charset val="1"/>
      </rPr>
      <t xml:space="preserve">Description conditions d’implantation du couvert (§ 6)
</t>
    </r>
    <r>
      <rPr>
        <i val="true"/>
        <sz val="10"/>
        <color rgb="FF000000"/>
        <rFont val="Arial"/>
        <family val="2"/>
        <charset val="1"/>
      </rPr>
      <t xml:space="preserve">(obligatoire s’il y a lieu)
[CIFF]</t>
    </r>
  </si>
  <si>
    <r>
      <rPr>
        <b val="true"/>
        <sz val="10"/>
        <rFont val="Arial"/>
        <family val="2"/>
        <charset val="1"/>
      </rPr>
      <t xml:space="preserve">Dimensionnement du couvert (§ 6)
</t>
    </r>
    <r>
      <rPr>
        <i val="true"/>
        <sz val="10"/>
        <rFont val="Arial"/>
        <family val="2"/>
        <charset val="1"/>
      </rPr>
      <t xml:space="preserve">(obligatoire)
3 choix possibles  :
- 2 largeurs et surface mini
- 2 largeurs
- surface mini
[CIFF]</t>
    </r>
  </si>
  <si>
    <r>
      <rPr>
        <b val="true"/>
        <sz val="10"/>
        <color rgb="FF000000"/>
        <rFont val="Arial"/>
        <family val="2"/>
        <charset val="1"/>
      </rPr>
      <t xml:space="preserve">Largeur mini (en mètres) (§ 6)
</t>
    </r>
    <r>
      <rPr>
        <i val="true"/>
        <sz val="10"/>
        <color rgb="FF000000"/>
        <rFont val="Arial"/>
        <family val="2"/>
        <charset val="1"/>
      </rPr>
      <t xml:space="preserve">(obligatoire si 2 largeurs retenues ; Cf. note explicative)
</t>
    </r>
    <r>
      <rPr>
        <b val="true"/>
        <sz val="10"/>
        <color rgb="FF000000"/>
        <rFont val="Arial"/>
        <family val="2"/>
        <charset val="1"/>
      </rPr>
      <t xml:space="preserve">
</t>
    </r>
    <r>
      <rPr>
        <u val="single"/>
        <sz val="10"/>
        <color rgb="FF000000"/>
        <rFont val="Arial"/>
        <family val="2"/>
        <charset val="1"/>
      </rPr>
      <t xml:space="preserve">Cadrage régional : ≥ 5 m
</t>
    </r>
    <r>
      <rPr>
        <b val="true"/>
        <sz val="10"/>
        <color rgb="FF000000"/>
        <rFont val="Arial"/>
        <family val="2"/>
        <charset val="1"/>
      </rPr>
      <t xml:space="preserve">
</t>
    </r>
    <r>
      <rPr>
        <i val="true"/>
        <sz val="10"/>
        <color rgb="FF000000"/>
        <rFont val="Arial"/>
        <family val="2"/>
        <charset val="1"/>
      </rPr>
      <t xml:space="preserve">[CIFF]</t>
    </r>
  </si>
  <si>
    <r>
      <rPr>
        <b val="true"/>
        <sz val="10"/>
        <color rgb="FF000000"/>
        <rFont val="Arial"/>
        <family val="2"/>
        <charset val="1"/>
      </rPr>
      <t xml:space="preserve">Largeur maxi (en mètres) (§ 6)
</t>
    </r>
    <r>
      <rPr>
        <i val="true"/>
        <sz val="10"/>
        <color rgb="FF000000"/>
        <rFont val="Arial"/>
        <family val="2"/>
        <charset val="1"/>
      </rPr>
      <t xml:space="preserve">(obligatoire si 2 largeurs retenues ; Cf. note explicative)
[CIFF]</t>
    </r>
  </si>
  <si>
    <r>
      <rPr>
        <b val="true"/>
        <sz val="10"/>
        <color rgb="FF000000"/>
        <rFont val="Arial"/>
        <family val="2"/>
        <charset val="1"/>
      </rPr>
      <t xml:space="preserve">Surface mini (en ha) (§ 6)
</t>
    </r>
    <r>
      <rPr>
        <i val="true"/>
        <sz val="10"/>
        <color rgb="FF000000"/>
        <rFont val="Arial"/>
        <family val="2"/>
        <charset val="1"/>
      </rPr>
      <t xml:space="preserve">(obligatoire si surface retenue ; Cf. note explicative)
[CIFF]</t>
    </r>
  </si>
  <si>
    <r>
      <rPr>
        <b val="true"/>
        <sz val="10"/>
        <color rgb="FF000000"/>
        <rFont val="Arial"/>
        <family val="2"/>
        <charset val="1"/>
      </rPr>
      <t xml:space="preserve">Date début interdiction intervention &amp; utilisation (§ 6)
</t>
    </r>
    <r>
      <rPr>
        <i val="true"/>
        <sz val="10"/>
        <color rgb="FF000000"/>
        <rFont val="Arial"/>
        <family val="2"/>
        <charset val="1"/>
      </rPr>
      <t xml:space="preserve">(obligatoire ; Cf. note explicative)
</t>
    </r>
    <r>
      <rPr>
        <b val="true"/>
        <sz val="10"/>
        <color rgb="FF000000"/>
        <rFont val="Arial"/>
        <family val="2"/>
        <charset val="1"/>
      </rPr>
      <t xml:space="preserve">
</t>
    </r>
    <r>
      <rPr>
        <u val="single"/>
        <sz val="10"/>
        <color rgb="FF000000"/>
        <rFont val="Arial"/>
        <family val="2"/>
        <charset val="1"/>
      </rPr>
      <t xml:space="preserve">Retenir 01/03 au plus tard
</t>
    </r>
    <r>
      <rPr>
        <i val="true"/>
        <sz val="10"/>
        <color rgb="FF000000"/>
        <rFont val="Arial"/>
        <family val="2"/>
        <charset val="1"/>
      </rPr>
      <t xml:space="preserve">[CIFF]</t>
    </r>
  </si>
  <si>
    <r>
      <rPr>
        <b val="true"/>
        <sz val="10"/>
        <color rgb="FF000000"/>
        <rFont val="Arial"/>
        <family val="2"/>
        <charset val="1"/>
      </rPr>
      <t xml:space="preserve">Date fin interdiction intervention &amp; utilisation (§ 6)
</t>
    </r>
    <r>
      <rPr>
        <i val="true"/>
        <sz val="10"/>
        <color rgb="FF000000"/>
        <rFont val="Arial"/>
        <family val="2"/>
        <charset val="1"/>
      </rPr>
      <t xml:space="preserve">(obligatoire ; Cf. note explicative)
</t>
    </r>
    <r>
      <rPr>
        <b val="true"/>
        <sz val="10"/>
        <color rgb="FF000000"/>
        <rFont val="Arial"/>
        <family val="2"/>
        <charset val="1"/>
      </rPr>
      <t xml:space="preserve">
</t>
    </r>
    <r>
      <rPr>
        <u val="single"/>
        <sz val="10"/>
        <color rgb="FF000000"/>
        <rFont val="Arial"/>
        <family val="2"/>
        <charset val="1"/>
      </rPr>
      <t xml:space="preserve">Retenir 15/10 au plus tôt pour CIFF jachère fleurie, mellifère, apicole
</t>
    </r>
    <r>
      <rPr>
        <i val="true"/>
        <sz val="10"/>
        <color rgb="FF000000"/>
        <rFont val="Arial"/>
        <family val="2"/>
        <charset val="1"/>
      </rPr>
      <t xml:space="preserve">[CIFF]</t>
    </r>
  </si>
  <si>
    <r>
      <rPr>
        <b val="true"/>
        <sz val="10"/>
        <color rgb="FF000000"/>
        <rFont val="Arial"/>
        <family val="2"/>
        <charset val="1"/>
      </rPr>
      <t xml:space="preserve">Date fin interdiction intervention &amp; utilisation (§ 6)
</t>
    </r>
    <r>
      <rPr>
        <i val="true"/>
        <sz val="10"/>
        <color rgb="FF000000"/>
        <rFont val="Arial"/>
        <family val="2"/>
        <charset val="1"/>
      </rPr>
      <t xml:space="preserve">(obligatoire ; Cf. note explicative)
</t>
    </r>
    <r>
      <rPr>
        <b val="true"/>
        <sz val="10"/>
        <color rgb="FF000000"/>
        <rFont val="Arial"/>
        <family val="2"/>
        <charset val="1"/>
      </rPr>
      <t xml:space="preserve">
</t>
    </r>
    <r>
      <rPr>
        <u val="single"/>
        <sz val="10"/>
        <color rgb="FF000000"/>
        <rFont val="Arial"/>
        <family val="2"/>
        <charset val="1"/>
      </rPr>
      <t xml:space="preserve">Retenir 31/08 au plus tôt pour pour CIFF autres que CIFF jachère fleurie, mellifère, apicole
</t>
    </r>
    <r>
      <rPr>
        <i val="true"/>
        <sz val="10"/>
        <color rgb="FF000000"/>
        <rFont val="Arial"/>
        <family val="2"/>
        <charset val="1"/>
      </rPr>
      <t xml:space="preserve">[CIFF]</t>
    </r>
  </si>
  <si>
    <r>
      <rPr>
        <b val="true"/>
        <sz val="10"/>
        <color rgb="FF000000"/>
        <rFont val="Arial"/>
        <family val="2"/>
        <charset val="1"/>
      </rPr>
      <t xml:space="preserve">Obligations concernant les modalités d’entretien (§ 6) : Oui/Non
</t>
    </r>
    <r>
      <rPr>
        <i val="true"/>
        <sz val="10"/>
        <color rgb="FF000000"/>
        <rFont val="Arial"/>
        <family val="2"/>
        <charset val="1"/>
      </rPr>
      <t xml:space="preserve">(obligatoire)
[CIFF]</t>
    </r>
  </si>
  <si>
    <r>
      <rPr>
        <b val="true"/>
        <sz val="10"/>
        <color rgb="FF000000"/>
        <rFont val="Arial"/>
        <family val="2"/>
        <charset val="1"/>
      </rPr>
      <t xml:space="preserve">Description des modalités d’entretien
</t>
    </r>
    <r>
      <rPr>
        <i val="true"/>
        <sz val="10"/>
        <color rgb="FF000000"/>
        <rFont val="Arial"/>
        <family val="2"/>
        <charset val="1"/>
      </rPr>
      <t xml:space="preserve">(s’il y a lieu, obligatoire)
[CIFF]</t>
    </r>
  </si>
  <si>
    <r>
      <rPr>
        <b val="true"/>
        <sz val="10"/>
        <color rgb="FF000000"/>
        <rFont val="Arial"/>
        <family val="2"/>
        <charset val="1"/>
      </rPr>
      <t xml:space="preserve">Renouvellement couvert autorisé : Oui/Non
</t>
    </r>
    <r>
      <rPr>
        <i val="true"/>
        <sz val="10"/>
        <color rgb="FF000000"/>
        <rFont val="Arial"/>
        <family val="2"/>
        <charset val="1"/>
      </rPr>
      <t xml:space="preserve">(obligatoire)
(recommandé ; Cf. note explicative)
[CPRA]</t>
    </r>
  </si>
  <si>
    <r>
      <rPr>
        <b val="true"/>
        <sz val="10"/>
        <color rgb="FF000000"/>
        <rFont val="Arial"/>
        <family val="2"/>
        <charset val="1"/>
      </rPr>
      <t xml:space="preserve">Choix dimension couvert (§ 6)
</t>
    </r>
    <r>
      <rPr>
        <i val="true"/>
        <sz val="10"/>
        <color rgb="FF000000"/>
        <rFont val="Arial"/>
        <family val="2"/>
        <charset val="1"/>
      </rPr>
      <t xml:space="preserve">(obligatoire)
</t>
    </r>
    <r>
      <rPr>
        <i val="true"/>
        <sz val="10"/>
        <rFont val="Arial"/>
        <family val="2"/>
        <charset val="1"/>
      </rPr>
      <t xml:space="preserve">
Sélectionner le dimensionnement retenu :
- largeur et surface mini
- largeur mini
- surface mini
</t>
    </r>
    <r>
      <rPr>
        <b val="true"/>
        <sz val="10"/>
        <color rgb="FF000000"/>
        <rFont val="Arial"/>
        <family val="2"/>
        <charset val="1"/>
      </rPr>
      <t xml:space="preserve">
</t>
    </r>
    <r>
      <rPr>
        <i val="true"/>
        <sz val="10"/>
        <color rgb="FF000000"/>
        <rFont val="Arial"/>
        <family val="2"/>
        <charset val="1"/>
      </rPr>
      <t xml:space="preserve">[CPRA]</t>
    </r>
  </si>
  <si>
    <r>
      <rPr>
        <b val="true"/>
        <sz val="10"/>
        <color rgb="FF000000"/>
        <rFont val="Arial"/>
        <family val="2"/>
        <charset val="1"/>
      </rPr>
      <t xml:space="preserve">Largeur mini (§ 6)</t>
    </r>
    <r>
      <rPr>
        <i val="true"/>
        <sz val="10"/>
        <color rgb="FF000000"/>
        <rFont val="Arial"/>
        <family val="2"/>
        <charset val="1"/>
      </rPr>
      <t xml:space="preserve"> (en m)
</t>
    </r>
    <r>
      <rPr>
        <b val="true"/>
        <sz val="10"/>
        <color rgb="FF000000"/>
        <rFont val="Arial"/>
        <family val="2"/>
        <charset val="1"/>
      </rPr>
      <t xml:space="preserve">
</t>
    </r>
    <r>
      <rPr>
        <i val="true"/>
        <sz val="10"/>
        <color rgb="FF000000"/>
        <rFont val="Arial"/>
        <family val="2"/>
        <charset val="1"/>
      </rPr>
      <t xml:space="preserve">(obligatoire s’il y a lieu)
Cadrage régional : ≥ 10 m
[CPRA]</t>
    </r>
  </si>
  <si>
    <r>
      <rPr>
        <b val="true"/>
        <sz val="10"/>
        <color rgb="FF000000"/>
        <rFont val="Arial"/>
        <family val="2"/>
        <charset val="1"/>
      </rPr>
      <t xml:space="preserve">Surface mini (§ 6)</t>
    </r>
    <r>
      <rPr>
        <i val="true"/>
        <sz val="10"/>
        <color rgb="FF000000"/>
        <rFont val="Arial"/>
        <family val="2"/>
        <charset val="1"/>
      </rPr>
      <t xml:space="preserve"> (en ha)
</t>
    </r>
    <r>
      <rPr>
        <b val="true"/>
        <sz val="10"/>
        <color rgb="FF000000"/>
        <rFont val="Arial"/>
        <family val="2"/>
        <charset val="1"/>
      </rPr>
      <t xml:space="preserve">
</t>
    </r>
    <r>
      <rPr>
        <i val="true"/>
        <sz val="10"/>
        <color rgb="FF000000"/>
        <rFont val="Arial"/>
        <family val="2"/>
        <charset val="1"/>
      </rPr>
      <t xml:space="preserve">(obligatoire s’il y a lieu)
[CPRA]</t>
    </r>
  </si>
  <si>
    <r>
      <rPr>
        <b val="true"/>
        <sz val="10"/>
        <color rgb="FF000000"/>
        <rFont val="Arial"/>
        <family val="2"/>
        <charset val="1"/>
      </rPr>
      <t xml:space="preserve">Formations  (§ 7.1) : thématique(s) </t>
    </r>
    <r>
      <rPr>
        <b val="true"/>
        <u val="single"/>
        <sz val="10"/>
        <color rgb="FF000000"/>
        <rFont val="Arial"/>
        <family val="2"/>
        <charset val="1"/>
      </rPr>
      <t xml:space="preserve">en rapport avec</t>
    </r>
    <r>
      <rPr>
        <b val="true"/>
        <sz val="10"/>
        <color rgb="FF000000"/>
        <rFont val="Arial"/>
        <family val="2"/>
        <charset val="1"/>
      </rPr>
      <t xml:space="preserve"> :
- les enjeux du territoire
- la MAEC et ses objectifs
- la mise en œuvre du cahier des charges
</t>
    </r>
    <r>
      <rPr>
        <i val="true"/>
        <sz val="10"/>
        <color rgb="FF000000"/>
        <rFont val="Arial"/>
        <family val="2"/>
        <charset val="1"/>
      </rPr>
      <t xml:space="preserve">(obligatoire)</t>
    </r>
  </si>
  <si>
    <r>
      <rPr>
        <b val="true"/>
        <sz val="10"/>
        <color rgb="FF000000"/>
        <rFont val="Arial"/>
        <family val="2"/>
        <charset val="1"/>
      </rPr>
      <t xml:space="preserve">Formations (§ 7.1) :  autres précisions
</t>
    </r>
    <r>
      <rPr>
        <i val="true"/>
        <sz val="10"/>
        <color rgb="FF000000"/>
        <rFont val="Arial"/>
        <family val="2"/>
        <charset val="1"/>
      </rPr>
      <t xml:space="preserve">(facultatif)</t>
    </r>
  </si>
  <si>
    <t xml:space="preserve">GE_TAIE_CPRA</t>
  </si>
  <si>
    <t xml:space="preserve">GE_AOUE_CPRA</t>
  </si>
  <si>
    <t xml:space="preserve">GE_RUME_CPRA</t>
  </si>
  <si>
    <t xml:space="preserve">GE_101E_CIFF</t>
  </si>
  <si>
    <t xml:space="preserve">GE_101E_CPRA</t>
  </si>
  <si>
    <t xml:space="preserve">GE_10X2_CIFF</t>
  </si>
  <si>
    <t xml:space="preserve">GE_10X2_CPRA</t>
  </si>
  <si>
    <t xml:space="preserve">GE_10XE_CIFF</t>
  </si>
  <si>
    <t xml:space="preserve">GE_10XE_CPRA</t>
  </si>
  <si>
    <t xml:space="preserve">GE_10XN_CIFF</t>
  </si>
  <si>
    <t xml:space="preserve">GE_10XN_CPRA</t>
  </si>
  <si>
    <t xml:space="preserve">GE_51XE_CIFF</t>
  </si>
  <si>
    <t xml:space="preserve">GE_51XE_CPRA</t>
  </si>
  <si>
    <t xml:space="preserve">GE_052N_CIFF</t>
  </si>
  <si>
    <t xml:space="preserve">GE_052N_CPRA</t>
  </si>
  <si>
    <t xml:space="preserve">GE_521H_CPRA</t>
  </si>
  <si>
    <t xml:space="preserve">GE_52XE_CIFF</t>
  </si>
  <si>
    <t xml:space="preserve">GE_52XE_CPRA</t>
  </si>
  <si>
    <t xml:space="preserve">GE_55RE_CPRA</t>
  </si>
  <si>
    <t xml:space="preserve">GE_55SE_CIFF</t>
  </si>
  <si>
    <t xml:space="preserve">GE_55SE_CPRA</t>
  </si>
  <si>
    <t xml:space="preserve">GE_ARGN_CIFF</t>
  </si>
  <si>
    <t xml:space="preserve">GE_ARGN_CPRA</t>
  </si>
  <si>
    <t xml:space="preserve">GE_CHAN_CIFF</t>
  </si>
  <si>
    <t xml:space="preserve">GE_CHAN_CPRA</t>
  </si>
  <si>
    <t xml:space="preserve">GE_CHVN_CIFF</t>
  </si>
  <si>
    <t xml:space="preserve">GE_CHVN_CPRA</t>
  </si>
  <si>
    <t xml:space="preserve">GE_DEMN_CIFF</t>
  </si>
  <si>
    <t xml:space="preserve">GE_DEMN_CPRA</t>
  </si>
  <si>
    <t xml:space="preserve">GE_PAGN_CIFF</t>
  </si>
  <si>
    <t xml:space="preserve">GE_PAGN_CPRA</t>
  </si>
  <si>
    <t xml:space="preserve">GE_SPIN_CIFF</t>
  </si>
  <si>
    <t xml:space="preserve">GE_SPIN_CPRA</t>
  </si>
  <si>
    <t xml:space="preserve">GE_ATTE_CPRA</t>
  </si>
  <si>
    <t xml:space="preserve">GE_BASN_CIFF</t>
  </si>
  <si>
    <t xml:space="preserve">GE_BASN_CPRA</t>
  </si>
  <si>
    <t xml:space="preserve">GE_REME_CPRA</t>
  </si>
  <si>
    <t xml:space="preserve">GE_SUDE_CPRA</t>
  </si>
  <si>
    <t xml:space="preserve">GE_043N_CIFF</t>
  </si>
  <si>
    <t xml:space="preserve">GE_043N_CPRA</t>
  </si>
  <si>
    <t xml:space="preserve">GE_053N_CIFF</t>
  </si>
  <si>
    <t xml:space="preserve">GE_053N_CPRA</t>
  </si>
  <si>
    <t xml:space="preserve">GE_209N_CIFF</t>
  </si>
  <si>
    <t xml:space="preserve">GE_209N_CPRA</t>
  </si>
  <si>
    <t xml:space="preserve">GE_210N_CIFF</t>
  </si>
  <si>
    <t xml:space="preserve">GE_210N_CPRA</t>
  </si>
  <si>
    <t xml:space="preserve">GE_098N_CIFF</t>
  </si>
  <si>
    <t xml:space="preserve">GE_098N_CPRA</t>
  </si>
  <si>
    <t xml:space="preserve">GE_208N_CIFF</t>
  </si>
  <si>
    <t xml:space="preserve">GE_STEN_CPRA</t>
  </si>
  <si>
    <t xml:space="preserve">GE_VEZN_CIFF</t>
  </si>
  <si>
    <t xml:space="preserve">GE_VAMN_CIFF</t>
  </si>
  <si>
    <t xml:space="preserve">GE_VAMN_CPRA</t>
  </si>
  <si>
    <t xml:space="preserve">GE_TER5_CIFF</t>
  </si>
  <si>
    <t xml:space="preserve">GE_TER5_CPRA</t>
  </si>
  <si>
    <t xml:space="preserve">GE_TERE_CIFF</t>
  </si>
  <si>
    <t xml:space="preserve">GE_TERE_CPRA</t>
  </si>
  <si>
    <t xml:space="preserve">GE_TERN_CIFF</t>
  </si>
  <si>
    <t xml:space="preserve">GE_TERN_CPRA</t>
  </si>
  <si>
    <t xml:space="preserve">GE_ZE15_CIFF</t>
  </si>
  <si>
    <t xml:space="preserve">GE_ZE15_CPRA</t>
  </si>
  <si>
    <t xml:space="preserve">GE_ZE1N_CIFF</t>
  </si>
  <si>
    <t xml:space="preserve">GE_ZE1N_CPRA</t>
  </si>
  <si>
    <t xml:space="preserve">GE_ZO15_CPRA</t>
  </si>
  <si>
    <t xml:space="preserve">GE_ZOXE_CPRA</t>
  </si>
  <si>
    <t xml:space="preserve">GE_MCTN_CIFF</t>
  </si>
  <si>
    <t xml:space="preserve">GE_MCTN_CPRA</t>
  </si>
  <si>
    <t xml:space="preserve">GE_HL1N_CIFF</t>
  </si>
  <si>
    <t xml:space="preserve">GE_HL2N_CIFF</t>
  </si>
  <si>
    <t xml:space="preserve">GE_211N_CIFF</t>
  </si>
  <si>
    <t xml:space="preserve">GE_211N_CPRA</t>
  </si>
  <si>
    <t xml:space="preserve">GE_DERN_CIFF</t>
  </si>
  <si>
    <t xml:space="preserve">GE_DERN_CPRA</t>
  </si>
  <si>
    <t xml:space="preserve">GE_PNF1_CIFF</t>
  </si>
  <si>
    <t xml:space="preserve">GE_PNF1_CPRA</t>
  </si>
  <si>
    <t xml:space="preserve">GE_PNFN_CIFF</t>
  </si>
  <si>
    <t xml:space="preserve">GE_PNFN_CPRA</t>
  </si>
  <si>
    <t xml:space="preserve">GE_LFON_CIFF</t>
  </si>
  <si>
    <t xml:space="preserve">GE_LFON_CPRA</t>
  </si>
  <si>
    <t xml:space="preserve">GE_PFOE_CPRA</t>
  </si>
  <si>
    <t xml:space="preserve">GE_LINN_CIFF</t>
  </si>
  <si>
    <t xml:space="preserve">GE_LINN_CPRA</t>
  </si>
  <si>
    <t xml:space="preserve">GE_MAD2_CIFF</t>
  </si>
  <si>
    <t xml:space="preserve">GE_MAD2_CPRA</t>
  </si>
  <si>
    <t xml:space="preserve">GE_POLN_CIFF</t>
  </si>
  <si>
    <t xml:space="preserve">GE_POLN_CPRA</t>
  </si>
  <si>
    <t xml:space="preserve">GE_SEIN_CIFF</t>
  </si>
  <si>
    <t xml:space="preserve">GE_SEIN_CPRA</t>
  </si>
  <si>
    <t xml:space="preserve">GE_VA12_CIFF</t>
  </si>
  <si>
    <t xml:space="preserve">GE_VA12_CPRA</t>
  </si>
  <si>
    <t xml:space="preserve">GE_VA1N_CIFF</t>
  </si>
  <si>
    <t xml:space="preserve">GE_VM15_CPRA</t>
  </si>
  <si>
    <t xml:space="preserve">GE_RIBN_CIFF</t>
  </si>
  <si>
    <t xml:space="preserve">GE_RIBN_CPRA</t>
  </si>
  <si>
    <t xml:space="preserve">GE_NIHN_CIFF</t>
  </si>
  <si>
    <t xml:space="preserve">GE_NIRN_CIFF</t>
  </si>
  <si>
    <t xml:space="preserve">GE_ARME_CPRA</t>
  </si>
  <si>
    <t xml:space="preserve">GE_LOIE_CPRA</t>
  </si>
  <si>
    <t xml:space="preserve">GE_0001_CIFF</t>
  </si>
  <si>
    <t xml:space="preserve">GE_0002_CPRA</t>
  </si>
  <si>
    <r>
      <rPr>
        <b val="true"/>
        <sz val="10"/>
        <color rgb="FF000000"/>
        <rFont val="Arial"/>
        <family val="2"/>
        <charset val="1"/>
      </rPr>
      <t xml:space="preserve">% jachères mellifères (§ 6)
</t>
    </r>
    <r>
      <rPr>
        <i val="true"/>
        <sz val="10"/>
        <color rgb="FF000000"/>
        <rFont val="Arial"/>
        <family val="2"/>
        <charset val="1"/>
      </rPr>
      <t xml:space="preserve">
(obligatoire)
≥ 1 % terres arables de l’exploitation
</t>
    </r>
    <r>
      <rPr>
        <b val="true"/>
        <sz val="10"/>
        <color rgb="FF000000"/>
        <rFont val="Arial"/>
        <family val="2"/>
        <charset val="1"/>
      </rPr>
      <t xml:space="preserve">
</t>
    </r>
    <r>
      <rPr>
        <i val="true"/>
        <sz val="10"/>
        <color rgb="FF000000"/>
        <rFont val="Arial"/>
        <family val="2"/>
        <charset val="1"/>
      </rPr>
      <t xml:space="preserve">[ZIPE-ZIGC ; PHYx]</t>
    </r>
  </si>
  <si>
    <r>
      <rPr>
        <b val="true"/>
        <sz val="10"/>
        <color rgb="FF000000"/>
        <rFont val="Arial"/>
        <family val="2"/>
        <charset val="1"/>
      </rPr>
      <t xml:space="preserve">% haies (§ 6)
</t>
    </r>
    <r>
      <rPr>
        <i val="true"/>
        <sz val="10"/>
        <color rgb="FF000000"/>
        <rFont val="Arial"/>
        <family val="2"/>
        <charset val="1"/>
      </rPr>
      <t xml:space="preserve">
(obligatoire)
(≥ 0,2 % terres arables de l’exploitation)
[ZIPE-ZIGC ; PHYx]</t>
    </r>
  </si>
  <si>
    <r>
      <rPr>
        <b val="true"/>
        <sz val="10"/>
        <color rgb="FF000000"/>
        <rFont val="Arial"/>
        <family val="2"/>
        <charset val="1"/>
      </rPr>
      <t xml:space="preserve">Date début absence intervention sur haies (§ 6)
</t>
    </r>
    <r>
      <rPr>
        <i val="true"/>
        <sz val="10"/>
        <color rgb="FF000000"/>
        <rFont val="Arial"/>
        <family val="2"/>
        <charset val="1"/>
      </rPr>
      <t xml:space="preserve">
(obligatoire)
(16 mars au plus tard)
[ZIPE-ZIGC ; PHYx]</t>
    </r>
  </si>
  <si>
    <r>
      <rPr>
        <b val="true"/>
        <sz val="10"/>
        <color rgb="FF000000"/>
        <rFont val="Arial"/>
        <family val="2"/>
        <charset val="1"/>
      </rPr>
      <t xml:space="preserve">Date fin absence intervention sur haies (§ 6)
</t>
    </r>
    <r>
      <rPr>
        <i val="true"/>
        <sz val="10"/>
        <color rgb="FF000000"/>
        <rFont val="Arial"/>
        <family val="2"/>
        <charset val="1"/>
      </rPr>
      <t xml:space="preserve">
(obligatoire)
(15 août au plus tôt)
</t>
    </r>
    <r>
      <rPr>
        <b val="true"/>
        <sz val="10"/>
        <color rgb="FF000000"/>
        <rFont val="Arial"/>
        <family val="2"/>
        <charset val="1"/>
      </rPr>
      <t xml:space="preserve">
</t>
    </r>
    <r>
      <rPr>
        <i val="true"/>
        <sz val="10"/>
        <color rgb="FF000000"/>
        <rFont val="Arial"/>
        <family val="2"/>
        <charset val="1"/>
      </rPr>
      <t xml:space="preserve">[ZIPE-ZIGC ; PHYx]</t>
    </r>
  </si>
  <si>
    <r>
      <rPr>
        <b val="true"/>
        <sz val="10"/>
        <color rgb="FF000000"/>
        <rFont val="Arial"/>
        <family val="2"/>
        <charset val="1"/>
      </rPr>
      <t xml:space="preserve">Nom organisme habilité bilans IFT accompagnés (§ 7.5)
</t>
    </r>
    <r>
      <rPr>
        <i val="true"/>
        <sz val="10"/>
        <color rgb="FF000000"/>
        <rFont val="Arial"/>
        <family val="2"/>
        <charset val="1"/>
      </rPr>
      <t xml:space="preserve">(obligatoire)
[HBVx – PHYx]</t>
    </r>
  </si>
  <si>
    <r>
      <rPr>
        <b val="true"/>
        <sz val="10"/>
        <color rgb="FF000000"/>
        <rFont val="Arial"/>
        <family val="2"/>
        <charset val="1"/>
      </rPr>
      <t xml:space="preserve">Adresse complète organisme (§ 7.5)
</t>
    </r>
    <r>
      <rPr>
        <i val="true"/>
        <sz val="10"/>
        <color rgb="FF000000"/>
        <rFont val="Arial"/>
        <family val="2"/>
        <charset val="1"/>
      </rPr>
      <t xml:space="preserve">(obligatoire)
[HBVx – PHYx]</t>
    </r>
  </si>
  <si>
    <r>
      <rPr>
        <b val="true"/>
        <sz val="10"/>
        <color rgb="FF000000"/>
        <rFont val="Arial"/>
        <family val="2"/>
        <charset val="1"/>
      </rPr>
      <t xml:space="preserve">NOM – Prénom technicien bilans IFT accompagnés (§ 7.5)
</t>
    </r>
    <r>
      <rPr>
        <i val="true"/>
        <sz val="10"/>
        <color rgb="FF000000"/>
        <rFont val="Arial"/>
        <family val="2"/>
        <charset val="1"/>
      </rPr>
      <t xml:space="preserve">(facultatif)
[HBVx – PHYx]</t>
    </r>
  </si>
  <si>
    <r>
      <rPr>
        <b val="true"/>
        <sz val="10"/>
        <color rgb="FF000000"/>
        <rFont val="Arial"/>
        <family val="2"/>
        <charset val="1"/>
      </rPr>
      <t xml:space="preserve">Tél contact ou technicien bilans IFT accompagnés (§ 7.5)
</t>
    </r>
    <r>
      <rPr>
        <i val="true"/>
        <sz val="10"/>
        <color rgb="FF000000"/>
        <rFont val="Arial"/>
        <family val="2"/>
        <charset val="1"/>
      </rPr>
      <t xml:space="preserve">(obligatoire)
[HBVx – PHYx]</t>
    </r>
  </si>
  <si>
    <r>
      <rPr>
        <b val="true"/>
        <sz val="10"/>
        <color rgb="FF000000"/>
        <rFont val="Arial"/>
        <family val="2"/>
        <charset val="1"/>
      </rPr>
      <t xml:space="preserve">Mél. contact ou technicien bilans IFT accompagnés (§ 7.5)
</t>
    </r>
    <r>
      <rPr>
        <i val="true"/>
        <sz val="10"/>
        <color rgb="FF000000"/>
        <rFont val="Arial"/>
        <family val="2"/>
        <charset val="1"/>
      </rPr>
      <t xml:space="preserve">(obligatoire)
[HBVx – PHYx]</t>
    </r>
  </si>
  <si>
    <r>
      <rPr>
        <b val="true"/>
        <sz val="10"/>
        <color rgb="FF000000"/>
        <rFont val="Arial"/>
        <family val="2"/>
        <charset val="1"/>
      </rPr>
      <t xml:space="preserve">Formations  (§ 7.1) : thématique(s) </t>
    </r>
    <r>
      <rPr>
        <b val="true"/>
        <u val="single"/>
        <sz val="10"/>
        <color rgb="FF000000"/>
        <rFont val="Arial"/>
        <family val="2"/>
        <charset val="1"/>
      </rPr>
      <t xml:space="preserve">en rapport avec</t>
    </r>
    <r>
      <rPr>
        <b val="true"/>
        <sz val="10"/>
        <color rgb="FF000000"/>
        <rFont val="Arial"/>
        <family val="2"/>
        <charset val="1"/>
      </rPr>
      <t xml:space="preserve"> :
- les enjeux du territoire
- la MAEC et ses objectifs
- la mise en œuvre du cahier des charges
</t>
    </r>
    <r>
      <rPr>
        <i val="true"/>
        <sz val="10"/>
        <color rgb="FF000000"/>
        <rFont val="Arial"/>
        <family val="2"/>
        <charset val="1"/>
      </rPr>
      <t xml:space="preserve">(obligatoire toutes MAEC)</t>
    </r>
  </si>
  <si>
    <t xml:space="preserve">GE_081H_HBV2</t>
  </si>
  <si>
    <t xml:space="preserve">GE_081H_HBV3</t>
  </si>
  <si>
    <t xml:space="preserve">GE_08XH_HBV2</t>
  </si>
  <si>
    <t xml:space="preserve">GE_08XH_HBV3</t>
  </si>
  <si>
    <t xml:space="preserve">GE_08XZ_ZIGC</t>
  </si>
  <si>
    <t xml:space="preserve">GE_08XZ_ZIPE</t>
  </si>
  <si>
    <t xml:space="preserve">GE_10XZ_ZIGC</t>
  </si>
  <si>
    <t xml:space="preserve">GE_10XZ_ZIPE</t>
  </si>
  <si>
    <t xml:space="preserve">GE_521H_HBV2</t>
  </si>
  <si>
    <t xml:space="preserve">GE_521H_HBV3</t>
  </si>
  <si>
    <t xml:space="preserve">GE_52XE_HBV2</t>
  </si>
  <si>
    <t xml:space="preserve">GE_52XE_HBV3</t>
  </si>
  <si>
    <t xml:space="preserve">GE_52XH_HBV2</t>
  </si>
  <si>
    <t xml:space="preserve">GE_52XH_HBV3</t>
  </si>
  <si>
    <t xml:space="preserve">GE_52XZ_ZIGC</t>
  </si>
  <si>
    <t xml:space="preserve">GE_52XZ_ZIPE</t>
  </si>
  <si>
    <t xml:space="preserve">GE_541H_HBV2</t>
  </si>
  <si>
    <t xml:space="preserve">GE_541H_HBV3</t>
  </si>
  <si>
    <t xml:space="preserve">GE_54XH_HBV2</t>
  </si>
  <si>
    <t xml:space="preserve">GE_54XH_HBV3</t>
  </si>
  <si>
    <t xml:space="preserve">GE_54XZ_ZIGC</t>
  </si>
  <si>
    <t xml:space="preserve">GE_54XZ_ZIPE</t>
  </si>
  <si>
    <t xml:space="preserve">GE_551H_HBV2</t>
  </si>
  <si>
    <t xml:space="preserve">GE_551H_HBV3</t>
  </si>
  <si>
    <t xml:space="preserve">GE_55RE_HBV2</t>
  </si>
  <si>
    <t xml:space="preserve">GE_55RE_HBV3</t>
  </si>
  <si>
    <t xml:space="preserve">GE_55RE_PHY3</t>
  </si>
  <si>
    <t xml:space="preserve">GE_55SE_HBV2</t>
  </si>
  <si>
    <t xml:space="preserve">GE_55SE_HBV3</t>
  </si>
  <si>
    <t xml:space="preserve">GE_55XH_HBV2</t>
  </si>
  <si>
    <t xml:space="preserve">GE_55XH_HBV3</t>
  </si>
  <si>
    <t xml:space="preserve">GE_55XZ_ZIGC</t>
  </si>
  <si>
    <t xml:space="preserve">GE_55XZ_ZIPE</t>
  </si>
  <si>
    <t xml:space="preserve">GE_571H_HBV2</t>
  </si>
  <si>
    <t xml:space="preserve">GE_571H_HBV3</t>
  </si>
  <si>
    <t xml:space="preserve">GE_57XH_HBV2</t>
  </si>
  <si>
    <t xml:space="preserve">GE_57XH_HBV3</t>
  </si>
  <si>
    <t xml:space="preserve">GE_57XZ_ZIGC</t>
  </si>
  <si>
    <t xml:space="preserve">GE_57XZ_ZIPE</t>
  </si>
  <si>
    <t xml:space="preserve">GE_881H_HBV2</t>
  </si>
  <si>
    <t xml:space="preserve">GE_881H_HBV3</t>
  </si>
  <si>
    <t xml:space="preserve">GE_88XH_HBV2</t>
  </si>
  <si>
    <t xml:space="preserve">GE_88XH_HBV3</t>
  </si>
  <si>
    <t xml:space="preserve">GE_88XZ_ZIGC</t>
  </si>
  <si>
    <t xml:space="preserve">GE_88XZ_ZIPE</t>
  </si>
  <si>
    <t xml:space="preserve">GE_LOIE_HBV3</t>
  </si>
  <si>
    <t xml:space="preserve">GE_0001_HBV2</t>
  </si>
  <si>
    <t xml:space="preserve">GE_0001_HBV3</t>
  </si>
  <si>
    <t xml:space="preserve">GE_0001_PHY3</t>
  </si>
  <si>
    <t xml:space="preserve">Code mesure</t>
  </si>
  <si>
    <t xml:space="preserve">Nom de la mesure</t>
  </si>
  <si>
    <t xml:space="preserve">CIFF</t>
  </si>
  <si>
    <t xml:space="preserve">création de couverts d’intérêt faunistique et floristique</t>
  </si>
  <si>
    <t xml:space="preserve">Code Mesure</t>
  </si>
  <si>
    <t xml:space="preserve">CPRA</t>
  </si>
  <si>
    <t xml:space="preserve">création de prairies</t>
  </si>
  <si>
    <t xml:space="preserve">HBV1</t>
  </si>
  <si>
    <t xml:space="preserve">MAEC élevages d'herbivores – niveau 1</t>
  </si>
  <si>
    <t xml:space="preserve">ESP1</t>
  </si>
  <si>
    <t xml:space="preserve">protection des espèces – niveau 1 (mise en défens)</t>
  </si>
  <si>
    <t xml:space="preserve">HBV2</t>
  </si>
  <si>
    <t xml:space="preserve">MAEC élevages d'herbivores – niveau 2</t>
  </si>
  <si>
    <t xml:space="preserve">ESP2</t>
  </si>
  <si>
    <t xml:space="preserve">protection des espèces – niveau 2 (retard de fauche, ≥ 25 jours)</t>
  </si>
  <si>
    <t xml:space="preserve">HBV3</t>
  </si>
  <si>
    <t xml:space="preserve">MAEC élevages d'herbivores – niveau 3</t>
  </si>
  <si>
    <t xml:space="preserve">ESP3</t>
  </si>
  <si>
    <t xml:space="preserve">protection des espèces – niveau 3 (retard de fauche, ≥ 35 jours)</t>
  </si>
  <si>
    <t xml:space="preserve">PRA2</t>
  </si>
  <si>
    <t xml:space="preserve">MAEC systèmes herbagers et pastoraux</t>
  </si>
  <si>
    <t xml:space="preserve">ESP4</t>
  </si>
  <si>
    <t xml:space="preserve">protection des espèces – niveau 4 (retard de fauche, ≥ 45 jours)</t>
  </si>
  <si>
    <t xml:space="preserve">ZIGC</t>
  </si>
  <si>
    <t xml:space="preserve">MAEC grandes cultures 1 - zone intermédiaire</t>
  </si>
  <si>
    <t xml:space="preserve">IAE1</t>
  </si>
  <si>
    <t xml:space="preserve">entretien durable des infrastructures agro-écologiques - ligneux</t>
  </si>
  <si>
    <t xml:space="preserve">ZIPE</t>
  </si>
  <si>
    <t xml:space="preserve">MAEC polyculture-élevage - zone intermédiaire</t>
  </si>
  <si>
    <t xml:space="preserve">IAE2</t>
  </si>
  <si>
    <t xml:space="preserve">entretien durable des infrastructures agro-écologiques – mares</t>
  </si>
  <si>
    <t xml:space="preserve">IAE3</t>
  </si>
  <si>
    <t xml:space="preserve">entretien durable des infrastructures agro-écologiques – fossés</t>
  </si>
  <si>
    <t xml:space="preserve">MHU1</t>
  </si>
  <si>
    <t xml:space="preserve">préservation des milieux humides</t>
  </si>
  <si>
    <t xml:space="preserve">MHU2</t>
  </si>
  <si>
    <t xml:space="preserve">préservation des milieux humides – amélioration de la gestion par le pâturage</t>
  </si>
  <si>
    <t xml:space="preserve">MHU3</t>
  </si>
  <si>
    <t xml:space="preserve">préservation des milieux humides – gestion des espèces exotiques envahissantes </t>
  </si>
  <si>
    <t xml:space="preserve">OUV1</t>
  </si>
  <si>
    <t xml:space="preserve">maintien de l’ouverture des milieux</t>
  </si>
  <si>
    <t xml:space="preserve">OUV2</t>
  </si>
  <si>
    <t xml:space="preserve">maintien de l’ouverture des milieux - amélioration de la gestion par le pâturage</t>
  </si>
  <si>
    <t xml:space="preserve">PRA1</t>
  </si>
  <si>
    <t xml:space="preserve">surfaces herbagères et pastorales</t>
  </si>
  <si>
    <t xml:space="preserve">PRA3</t>
  </si>
  <si>
    <t xml:space="preserve">amélioration de la gestion des surfaces herbagères et pastorales par le pâturage</t>
  </si>
  <si>
    <r>
      <rPr>
        <b val="true"/>
        <sz val="10"/>
        <color rgb="FF000000"/>
        <rFont val="Arial"/>
        <family val="2"/>
        <charset val="1"/>
      </rPr>
      <t xml:space="preserve">Haies éligibles (§ 3.2) : Oui/Non
</t>
    </r>
    <r>
      <rPr>
        <i val="true"/>
        <sz val="10"/>
        <color rgb="FF000000"/>
        <rFont val="Arial"/>
        <family val="2"/>
        <charset val="1"/>
      </rPr>
      <t xml:space="preserve">(obligatoire)
[IAE1]</t>
    </r>
  </si>
  <si>
    <r>
      <rPr>
        <b val="true"/>
        <sz val="10"/>
        <color rgb="FF000000"/>
        <rFont val="Arial"/>
        <family val="2"/>
        <charset val="1"/>
      </rPr>
      <t xml:space="preserve">Arbres éligibles (§ 3.2) : Oui/Non
</t>
    </r>
    <r>
      <rPr>
        <i val="true"/>
        <sz val="10"/>
        <color rgb="FF000000"/>
        <rFont val="Arial"/>
        <family val="2"/>
        <charset val="1"/>
      </rPr>
      <t xml:space="preserve">(obligatoire)
[IAE1]</t>
    </r>
  </si>
  <si>
    <r>
      <rPr>
        <b val="true"/>
        <sz val="10"/>
        <color rgb="FF000000"/>
        <rFont val="Arial"/>
        <family val="2"/>
        <charset val="1"/>
      </rPr>
      <t xml:space="preserve">Ripisylves éligibles (§ 3.2) : Oui/Non
</t>
    </r>
    <r>
      <rPr>
        <i val="true"/>
        <sz val="10"/>
        <color rgb="FF000000"/>
        <rFont val="Arial"/>
        <family val="2"/>
        <charset val="1"/>
      </rPr>
      <t xml:space="preserve">(obligatoire)
[IAE1]</t>
    </r>
  </si>
  <si>
    <r>
      <rPr>
        <b val="true"/>
        <sz val="10"/>
        <color rgb="FF000000"/>
        <rFont val="Arial"/>
        <family val="2"/>
        <charset val="1"/>
      </rPr>
      <t xml:space="preserve">Bosquets éligibles (§ 3.2) : Oui/Non
</t>
    </r>
    <r>
      <rPr>
        <i val="true"/>
        <sz val="10"/>
        <color rgb="FF000000"/>
        <rFont val="Arial"/>
        <family val="2"/>
        <charset val="1"/>
      </rPr>
      <t xml:space="preserve">(obligatoire)
[IAE1]</t>
    </r>
  </si>
  <si>
    <r>
      <rPr>
        <b val="true"/>
        <sz val="10"/>
        <color rgb="FF000000"/>
        <rFont val="Arial"/>
        <family val="2"/>
        <charset val="1"/>
      </rPr>
      <t xml:space="preserve">Essences éligibles (§ 3.2) 
</t>
    </r>
    <r>
      <rPr>
        <i val="true"/>
        <sz val="10"/>
        <color rgb="FF000000"/>
        <rFont val="Arial"/>
        <family val="2"/>
        <charset val="1"/>
      </rPr>
      <t xml:space="preserve">(facultatif)
[IAE1]</t>
    </r>
  </si>
  <si>
    <r>
      <rPr>
        <b val="true"/>
        <sz val="10"/>
        <color rgb="FF000000"/>
        <rFont val="Arial"/>
        <family val="2"/>
        <charset val="1"/>
      </rPr>
      <t xml:space="preserve">Exigences types de taille (§ 3.2) : Oui/Non
</t>
    </r>
    <r>
      <rPr>
        <i val="true"/>
        <sz val="10"/>
        <color rgb="FF000000"/>
        <rFont val="Arial"/>
        <family val="2"/>
        <charset val="1"/>
      </rPr>
      <t xml:space="preserve">(obligatoire, en cas de types de taille exigés ou interdits)
[IAE1]</t>
    </r>
  </si>
  <si>
    <r>
      <rPr>
        <b val="true"/>
        <sz val="10"/>
        <color rgb="FF000000"/>
        <rFont val="Arial"/>
        <family val="2"/>
        <charset val="1"/>
      </rPr>
      <t xml:space="preserve">Types taille autorisés ou interdits (§ 3.2)
</t>
    </r>
    <r>
      <rPr>
        <i val="true"/>
        <sz val="10"/>
        <color rgb="FF000000"/>
        <rFont val="Arial"/>
        <family val="2"/>
        <charset val="1"/>
      </rPr>
      <t xml:space="preserve">
(obligatoire si exigences retenues)
[IAE1]</t>
    </r>
  </si>
  <si>
    <r>
      <rPr>
        <b val="true"/>
        <sz val="10"/>
        <color rgb="FF000000"/>
        <rFont val="Arial"/>
        <family val="2"/>
        <charset val="1"/>
      </rPr>
      <t xml:space="preserve">Autres précisions éventuelles (§ 3.2)
</t>
    </r>
    <r>
      <rPr>
        <i val="true"/>
        <sz val="10"/>
        <color rgb="FF000000"/>
        <rFont val="Arial"/>
        <family val="2"/>
        <charset val="1"/>
      </rPr>
      <t xml:space="preserve">(facultatif)
[IAE1]</t>
    </r>
  </si>
  <si>
    <r>
      <rPr>
        <b val="true"/>
        <sz val="10"/>
        <color rgb="FF000000"/>
        <rFont val="Arial"/>
        <family val="2"/>
        <charset val="1"/>
      </rPr>
      <t xml:space="preserve">Mares éligibles (§ 3.2)
</t>
    </r>
    <r>
      <rPr>
        <i val="true"/>
        <sz val="10"/>
        <color rgb="FF000000"/>
        <rFont val="Arial"/>
        <family val="2"/>
        <charset val="1"/>
      </rPr>
      <t xml:space="preserve">
(obligatoire)
(par défaut : toute mare ; sinon donner les précisions)
 [IAE2]</t>
    </r>
  </si>
  <si>
    <r>
      <rPr>
        <b val="true"/>
        <sz val="10"/>
        <color rgb="FF000000"/>
        <rFont val="Arial"/>
        <family val="2"/>
        <charset val="1"/>
      </rPr>
      <t xml:space="preserve">Fossés éligibles  (§ 3.2)
</t>
    </r>
    <r>
      <rPr>
        <i val="true"/>
        <sz val="10"/>
        <color rgb="FF000000"/>
        <rFont val="Arial"/>
        <family val="2"/>
        <charset val="1"/>
      </rPr>
      <t xml:space="preserve">
(obligatoire)
(par défaut : tout fossé ; sinon donner les précisions)
[IAE3]</t>
    </r>
  </si>
  <si>
    <t xml:space="preserve">GE_10XH_IAE1</t>
  </si>
  <si>
    <t xml:space="preserve">GE_52XH_IAE1</t>
  </si>
  <si>
    <t xml:space="preserve">GE_52XH_IAE2</t>
  </si>
  <si>
    <t xml:space="preserve">GE_ATTE_IAE1</t>
  </si>
  <si>
    <t xml:space="preserve">GE_098N_IAE1</t>
  </si>
  <si>
    <t xml:space="preserve">GE_098N_IAE2</t>
  </si>
  <si>
    <t xml:space="preserve">GE_208N_IAE1</t>
  </si>
  <si>
    <t xml:space="preserve">GE_MEUN_IAE2</t>
  </si>
  <si>
    <t xml:space="preserve">GE_BI1N_IAE2</t>
  </si>
  <si>
    <t xml:space="preserve">GE_BI2N_IAE2</t>
  </si>
  <si>
    <t xml:space="preserve">GE_211N_IAE1</t>
  </si>
  <si>
    <t xml:space="preserve">GE_211N_IAE2</t>
  </si>
  <si>
    <t xml:space="preserve">GE_211N_IAE3</t>
  </si>
  <si>
    <t xml:space="preserve">GE_DERN_IAE1</t>
  </si>
  <si>
    <t xml:space="preserve">GE_DERN_IAE2</t>
  </si>
  <si>
    <t xml:space="preserve">GE_DERN_IAE3</t>
  </si>
  <si>
    <t xml:space="preserve">GE_LFON_IAE1</t>
  </si>
  <si>
    <t xml:space="preserve">GE_LFON_IAE2</t>
  </si>
  <si>
    <t xml:space="preserve">GE_PFOE_IAE2</t>
  </si>
  <si>
    <t xml:space="preserve">GE_LINN_IAE1</t>
  </si>
  <si>
    <t xml:space="preserve">GE_LINN_IAE2</t>
  </si>
  <si>
    <t xml:space="preserve">GE_MAD2_IAE1</t>
  </si>
  <si>
    <t xml:space="preserve">GE_MAD2_IAE2</t>
  </si>
  <si>
    <t xml:space="preserve">GE_POLN_IAE1</t>
  </si>
  <si>
    <t xml:space="preserve">GE_POLN_IAE2</t>
  </si>
  <si>
    <t xml:space="preserve">GE_SEIN_IAE1</t>
  </si>
  <si>
    <t xml:space="preserve">GE_SEIN_IAE2</t>
  </si>
  <si>
    <t xml:space="preserve">GE_VA12_IAE1</t>
  </si>
  <si>
    <t xml:space="preserve">GE_VM15_IAE1</t>
  </si>
  <si>
    <t xml:space="preserve">GE_NIHN_IAE2</t>
  </si>
  <si>
    <t xml:space="preserve">GE_NIRN_IAE2</t>
  </si>
  <si>
    <t xml:space="preserve">GE_ARME_IAE1</t>
  </si>
  <si>
    <t xml:space="preserve">GE_ARME_IAE2</t>
  </si>
  <si>
    <t xml:space="preserve">GE_0001_IAE1</t>
  </si>
  <si>
    <t xml:space="preserve">GE_0001_IAE2</t>
  </si>
  <si>
    <r>
      <rPr>
        <b val="true"/>
        <sz val="10"/>
        <color rgb="FF000000"/>
        <rFont val="Arial"/>
        <family val="2"/>
        <charset val="1"/>
      </rPr>
      <t xml:space="preserve">Liste des communes du territoire PAEC
</t>
    </r>
    <r>
      <rPr>
        <i val="true"/>
        <sz val="10"/>
        <color rgb="FF000000"/>
        <rFont val="Arial"/>
        <family val="2"/>
        <charset val="1"/>
      </rPr>
      <t xml:space="preserve">(1 liste de communes par code PAEC)</t>
    </r>
  </si>
  <si>
    <t xml:space="preserve">Nom du PAEC :</t>
  </si>
  <si>
    <t xml:space="preserve">Nom du PAEC</t>
  </si>
  <si>
    <t xml:space="preserve">Il s’agit d’une demande de réouverture pour 2025 d’un PAEC existant :</t>
  </si>
  <si>
    <t xml:space="preserve">Oui / Non</t>
  </si>
  <si>
    <t xml:space="preserve">Code PAEC :</t>
  </si>
  <si>
    <t xml:space="preserve">Code PAEC</t>
  </si>
  <si>
    <t xml:space="preserve">1° Oui (PAEC existant) :</t>
  </si>
  <si>
    <t xml:space="preserve">Cas n° 1 : Demande de reprise à l’identique pour 2025 de la liste des communes figurant dans la dernière notice du territoire :
Dans ce cas, il n’est pas nécessaire de Renseignez le tableau ci-dessous.</t>
  </si>
  <si>
    <t xml:space="preserve">Cas n° 2 : Le périmètre du territoire 2025 est différent du dernier périmètre validé :</t>
  </si>
  <si>
    <t xml:space="preserve">Renseignez le tableau ci-dessous
(Listez toutes les communes du périmètre 2025, pas uniquement celles rajoutées, retirées ou modifiées)</t>
  </si>
  <si>
    <t xml:space="preserve">2° Non (nouveau PAEC 2024) :</t>
  </si>
  <si>
    <t xml:space="preserve">Renseignez le tableau ci-dessous</t>
  </si>
  <si>
    <t xml:space="preserve">Communes entièrement situées dans le territoire PAEC</t>
  </si>
  <si>
    <t xml:space="preserve">Communes partiellement situées dans le territoire PAEC</t>
  </si>
  <si>
    <t xml:space="preserve">Code INSEE
(obligatoire)</t>
  </si>
  <si>
    <t xml:space="preserve">S’il y a plusieurs PAEC, dupliquez en autant de feuilles que de besoin</t>
  </si>
  <si>
    <t xml:space="preserve">Nombre de communes entières :</t>
  </si>
  <si>
    <t xml:space="preserve">Nombre de communes partielles :</t>
  </si>
  <si>
    <t xml:space="preserve">(Indiquez nb communes entières)</t>
  </si>
  <si>
    <t xml:space="preserve">(Indiquez nb communes partielles)</t>
  </si>
  <si>
    <t xml:space="preserve">Liste des communes entières :</t>
  </si>
  <si>
    <t xml:space="preserve">Liste des communes partielles :</t>
  </si>
  <si>
    <t xml:space="preserve">Liste des plantes indicatrices de l’équilibre agro-écologique (pour PRA1 et PRA2)</t>
  </si>
  <si>
    <t xml:space="preserve">Cas n° 1 : Demande de reprise à l’identique pour 2025 de la liste des plantes indicatrices de l’équilibre agroécologique figurant dans la dernière notice MAEC validée :
Dans ce cas, il n’est pas nécessaire de renseigner le tableau ci-dessous.</t>
  </si>
  <si>
    <r>
      <rPr>
        <b val="true"/>
        <u val="single"/>
        <sz val="10"/>
        <color rgb="FF000000"/>
        <rFont val="Arial"/>
        <family val="2"/>
        <charset val="1"/>
      </rPr>
      <t xml:space="preserve">Cas n° 2</t>
    </r>
    <r>
      <rPr>
        <b val="true"/>
        <sz val="10"/>
        <color rgb="FF000000"/>
        <rFont val="Arial"/>
        <family val="2"/>
        <charset val="1"/>
      </rPr>
      <t xml:space="preserve"> : La liste des plantes indicatrices 2025 est différente de la dernière liste validée :</t>
    </r>
  </si>
  <si>
    <t xml:space="preserve">Renseignez le tableau ci-dessous
(Listez toutes les plantes indicatrices, pas uniquement celles rajoutées ou retirées.)
Par ailleurs, demandez sans attendre la validation de la liste des plantes proposées auprès du Conservatoire botanique national</t>
  </si>
  <si>
    <t xml:space="preserve">2° Non (nouveau PAEC 2025) :</t>
  </si>
  <si>
    <t xml:space="preserve">Renseignez le tableau ci-dessous
Par ailleurs, demandez sans attendre la validation de la liste des plantes proposées auprès du Conservatoire botanique national</t>
  </si>
  <si>
    <t xml:space="preserve">Liste des plantes indicatrices de l’équilibre agro-écologique</t>
  </si>
  <si>
    <t xml:space="preserve">Nom commun</t>
  </si>
  <si>
    <t xml:space="preserve">Nom latin</t>
  </si>
  <si>
    <t xml:space="preserve">MAEC pour lesquelles cette liste de plantes indicatrices de l’équilibre agro-écologique est valable :</t>
  </si>
  <si>
    <t xml:space="preserve">Si les listes de plantes indicatrices sont différentes pour PRA1 et PRA2, remplir une 2ème liste (dupliquez l’onglet)</t>
  </si>
  <si>
    <t xml:space="preserve">Nombre de plantes indicatrices</t>
  </si>
  <si>
    <t xml:space="preserve">Nombre de codes MAEC listés :</t>
  </si>
  <si>
    <t xml:space="preserve">(Indiquez ici le nb de plantes indicatrices)</t>
  </si>
  <si>
    <t xml:space="preserve">(Indiquez ici le nb de codes MAEC listés)</t>
  </si>
  <si>
    <t xml:space="preserve">Liste des noms communs</t>
  </si>
  <si>
    <t xml:space="preserve">Liste des noms latins</t>
  </si>
  <si>
    <t xml:space="preserve">Liste des codes MAEC :</t>
  </si>
  <si>
    <t xml:space="preserve">Liste des plantes indicatrices d’eutrophisation (pour PRA1 et PRA2)</t>
  </si>
  <si>
    <t xml:space="preserve">Cas n° 1 : Demande de reprise à l’identique pour 2025 de la liste des plantes indicatrices d’eutrophisation figurant dans la dernière notice MAEC validée :
Dans ce cas, il n’est pas nécessaire de renseigner le tableau ci-dessous.</t>
  </si>
  <si>
    <t xml:space="preserve">Liste des plantes indicatrices d’eutrophisation</t>
  </si>
  <si>
    <t xml:space="preserve">MAEC pour lesquelles cette liste de plantes indicatrices d’eutrophisation est valable :</t>
  </si>
  <si>
    <t xml:space="preserve">Opérateur</t>
  </si>
  <si>
    <t xml:space="preserve">Nom du PAEC
(remplissage auto.)</t>
  </si>
  <si>
    <t xml:space="preserve">Montant unitaire (remplissage auto.)</t>
  </si>
  <si>
    <t xml:space="preserve">Nombre de demandeurs</t>
  </si>
  <si>
    <r>
      <rPr>
        <b val="true"/>
        <sz val="10"/>
        <color rgb="FF000000"/>
        <rFont val="Arial"/>
        <family val="2"/>
        <charset val="1"/>
      </rPr>
      <t xml:space="preserve">Nombre d’unités demandées
</t>
    </r>
    <r>
      <rPr>
        <sz val="10"/>
        <color rgb="FF000000"/>
        <rFont val="Arial"/>
        <family val="2"/>
        <charset val="1"/>
      </rPr>
      <t xml:space="preserve">(ha, mares ou mètres lin.)</t>
    </r>
  </si>
  <si>
    <t xml:space="preserve">Montant correspondant
(calcul auto ; engagement pour 5 ans tous financeurs)</t>
  </si>
  <si>
    <t xml:space="preserve">Observation</t>
  </si>
  <si>
    <t xml:space="preserve">GE_08XH_HBV1</t>
  </si>
  <si>
    <t xml:space="preserve">GE_52XH_HBV1</t>
  </si>
  <si>
    <t xml:space="preserve">GE_54XH_HBV1</t>
  </si>
  <si>
    <t xml:space="preserve">PHY3</t>
  </si>
  <si>
    <t xml:space="preserve">GE_55XH_HBV1</t>
  </si>
  <si>
    <t xml:space="preserve">GE_57XH_HBV1</t>
  </si>
  <si>
    <t xml:space="preserve">GE_88XH_HBV1</t>
  </si>
  <si>
    <t xml:space="preserve">MAEC classées dans l’ordre du catalogue national</t>
  </si>
  <si>
    <t xml:space="preserve">Montant unitaire (€)</t>
  </si>
  <si>
    <t xml:space="preserve">Unité</t>
  </si>
  <si>
    <t xml:space="preserve">ha</t>
  </si>
  <si>
    <t xml:space="preserve">LEZ1</t>
  </si>
  <si>
    <t xml:space="preserve">MAEC grandes cultures 1 - zone intermédiaire / exploitations légumières</t>
  </si>
  <si>
    <t xml:space="preserve">EAU1</t>
  </si>
  <si>
    <t xml:space="preserve">MAEC gestion quantitative - grandes cultures 2 - zone intermédiaire</t>
  </si>
  <si>
    <t xml:space="preserve">LEE1</t>
  </si>
  <si>
    <t xml:space="preserve">MAEC gestion quantitative - grandes cultures 2 - zone intermédiaire / exploitations légumières</t>
  </si>
  <si>
    <t xml:space="preserve">EAU2</t>
  </si>
  <si>
    <t xml:space="preserve">MAEC gestion quantitative - couverture - grandes cultures 3 - zone intermédiaire</t>
  </si>
  <si>
    <t xml:space="preserve">LEE2</t>
  </si>
  <si>
    <t xml:space="preserve">MAEC gestion quantitative - couverture - grandes cultures 3 - zone intermédiaire / exploitations légumières</t>
  </si>
  <si>
    <t xml:space="preserve">LEZ2</t>
  </si>
  <si>
    <t xml:space="preserve">MAEC polyculture-élevage - zone intermédiaire / exploitations légumières</t>
  </si>
  <si>
    <t xml:space="preserve">PHY2</t>
  </si>
  <si>
    <t xml:space="preserve">MAEC herbicides - grandes cultures 2</t>
  </si>
  <si>
    <t xml:space="preserve">LEP2</t>
  </si>
  <si>
    <t xml:space="preserve">MAEC herbicides - grandes cultures 2 / exploitations légumières</t>
  </si>
  <si>
    <t xml:space="preserve">MAEC herbicides - grandes cultures 3</t>
  </si>
  <si>
    <t xml:space="preserve">LEP3</t>
  </si>
  <si>
    <t xml:space="preserve">MAEC herbicides - grandes cultures 3 / exploitations légumières</t>
  </si>
  <si>
    <t xml:space="preserve">PHY5</t>
  </si>
  <si>
    <t xml:space="preserve">MAEC pesticides - grandes cultures 2</t>
  </si>
  <si>
    <t xml:space="preserve">LEP5</t>
  </si>
  <si>
    <t xml:space="preserve">MAEC pesticides - grandes cultures 2 / exploitations légumières</t>
  </si>
  <si>
    <t xml:space="preserve">PHY6</t>
  </si>
  <si>
    <t xml:space="preserve">MAEC pesticides - grandes cultures 3</t>
  </si>
  <si>
    <t xml:space="preserve">LEP6</t>
  </si>
  <si>
    <t xml:space="preserve">MAEC pesticides - grandes cultures 3 / exploitations légumières</t>
  </si>
  <si>
    <t xml:space="preserve">PHY7</t>
  </si>
  <si>
    <t xml:space="preserve">MAEC pesticides - gestion quantitative - grandes cultures 1</t>
  </si>
  <si>
    <t xml:space="preserve">LEP7</t>
  </si>
  <si>
    <t xml:space="preserve">MAEC pesticides - gestion quantitative - grandes cultures 1 / exploitations légumières</t>
  </si>
  <si>
    <t xml:space="preserve">PHY8</t>
  </si>
  <si>
    <t xml:space="preserve">MAEC pesticides - gestion quantitative - grandes cultures 2</t>
  </si>
  <si>
    <t xml:space="preserve">LEP8</t>
  </si>
  <si>
    <t xml:space="preserve">MAEC pesticides - gestion quantitative - grandes cultures 2 / exploitations légumières</t>
  </si>
  <si>
    <t xml:space="preserve">PHY9</t>
  </si>
  <si>
    <t xml:space="preserve">MAEC pesticides - gestion quantitative - grandes cultures 3</t>
  </si>
  <si>
    <t xml:space="preserve">LEP9</t>
  </si>
  <si>
    <t xml:space="preserve">MAEC pesticides - gestion quantitative - grandes cultures 3 / exploitations légumières</t>
  </si>
  <si>
    <t xml:space="preserve">FER1</t>
  </si>
  <si>
    <t xml:space="preserve">MAEC gestion de la fertilisation - grandes cultures 1</t>
  </si>
  <si>
    <t xml:space="preserve">LEF1</t>
  </si>
  <si>
    <t xml:space="preserve">MAEC gestion de la fertilisation - grandes cultures 1 / exploitations légumières</t>
  </si>
  <si>
    <t xml:space="preserve">FER2</t>
  </si>
  <si>
    <t xml:space="preserve">MAEC gestion de la fertilisation - grandes cultures 2</t>
  </si>
  <si>
    <t xml:space="preserve">LEF2</t>
  </si>
  <si>
    <t xml:space="preserve">MAEC gestion de la fertilisation - grandes cultures 2 / exploitations légumières</t>
  </si>
  <si>
    <t xml:space="preserve">FER6</t>
  </si>
  <si>
    <t xml:space="preserve">MAEC gestion de la fertilisation – pesticides - grandes cultures</t>
  </si>
  <si>
    <t xml:space="preserve">LEF6</t>
  </si>
  <si>
    <t xml:space="preserve">MAEC gestion de la fertilisation – pesticides - grandes cultures / exploitations légumières</t>
  </si>
  <si>
    <t xml:space="preserve">COV2</t>
  </si>
  <si>
    <t xml:space="preserve">MAEC couverture - herbicides - grandes cultures 2</t>
  </si>
  <si>
    <t xml:space="preserve">LEC2</t>
  </si>
  <si>
    <t xml:space="preserve">MAEC couverture - herbicides - grandes cultures 2 / exploitations légumières</t>
  </si>
  <si>
    <t xml:space="preserve">COV3</t>
  </si>
  <si>
    <t xml:space="preserve">MAEC couverture - herbicides - grandes cultures 3</t>
  </si>
  <si>
    <t xml:space="preserve">LEC3</t>
  </si>
  <si>
    <t xml:space="preserve">MAEC couverture - herbicides - grandes cultures 3 / exploitations légumières</t>
  </si>
  <si>
    <t xml:space="preserve">COV5</t>
  </si>
  <si>
    <t xml:space="preserve">MAEC couverture - pesticides - grandes cultures 2</t>
  </si>
  <si>
    <t xml:space="preserve">LEC5</t>
  </si>
  <si>
    <t xml:space="preserve">MAEC couverture - pesticides - grandes cultures 2 / exploitations légumières</t>
  </si>
  <si>
    <t xml:space="preserve">COV6</t>
  </si>
  <si>
    <t xml:space="preserve">MAEC couverture - pesticides - grandes cultures 3</t>
  </si>
  <si>
    <t xml:space="preserve">LEC6</t>
  </si>
  <si>
    <t xml:space="preserve">MAEC couverture - pesticides - grandes cultures 3 / exploitations légumières</t>
  </si>
  <si>
    <t xml:space="preserve">VIT2</t>
  </si>
  <si>
    <t xml:space="preserve">MAEC viticulture - gestion quantitative </t>
  </si>
  <si>
    <t xml:space="preserve">VIT3</t>
  </si>
  <si>
    <t xml:space="preserve">MAEC viticulture - gestion quantitative - lutte biologique - herbicides</t>
  </si>
  <si>
    <t xml:space="preserve">ARB2</t>
  </si>
  <si>
    <t xml:space="preserve">MAEC arboriculture - gestion quantitative </t>
  </si>
  <si>
    <t xml:space="preserve">ARB3</t>
  </si>
  <si>
    <t xml:space="preserve">MAEC arboriculture - gestion quantitative - lutte biologique - herbicides</t>
  </si>
  <si>
    <t xml:space="preserve">MAEC élevages d'herbivores 1</t>
  </si>
  <si>
    <t xml:space="preserve">MAEC élevages d'herbivores 2</t>
  </si>
  <si>
    <t xml:space="preserve">MAEC élevages d'herbivores 3</t>
  </si>
  <si>
    <t xml:space="preserve">MONO</t>
  </si>
  <si>
    <t xml:space="preserve">MAEC élevages de monogastriques</t>
  </si>
  <si>
    <t xml:space="preserve">ROSE</t>
  </si>
  <si>
    <t xml:space="preserve">MAEC gestion des roselières</t>
  </si>
  <si>
    <t xml:space="preserve">MAEC préservation des milieux humides</t>
  </si>
  <si>
    <t xml:space="preserve">MAEC préservation des milieux humides / amélioration de la gestion par le pâturage</t>
  </si>
  <si>
    <t xml:space="preserve">MAEC préservation des milieux humides / gestion des espèces exotiques envahissantes</t>
  </si>
  <si>
    <t xml:space="preserve">MAEC surfaces herbagères et pastorales </t>
  </si>
  <si>
    <t xml:space="preserve">MAEC amélioration de la gestion des surfaces herbagères et pastorales par le pâturage</t>
  </si>
  <si>
    <t xml:space="preserve">MAEC création de couverts d'intérêt faunistique et floristique</t>
  </si>
  <si>
    <t xml:space="preserve">MAEC création de prairies</t>
  </si>
  <si>
    <t xml:space="preserve">MAEC protection des espèces 1</t>
  </si>
  <si>
    <t xml:space="preserve">MAEC protection des espèces 2</t>
  </si>
  <si>
    <t xml:space="preserve">MAEC protection des espèces 3</t>
  </si>
  <si>
    <t xml:space="preserve">MAEC protection des espèces 4</t>
  </si>
  <si>
    <t xml:space="preserve">MAEC maintien de l'ouverture des milieux</t>
  </si>
  <si>
    <t xml:space="preserve">MAEC maintien de l'ouverture des milieux / amélioration de la gestion par le pâturage</t>
  </si>
  <si>
    <t xml:space="preserve">MAEC entretien durable des infrastructures agro-écologiques – ligneux</t>
  </si>
  <si>
    <t xml:space="preserve">cf table de conversion ci-dessous</t>
  </si>
  <si>
    <t xml:space="preserve">MAEC entretien durable des infrastructures agro-écologiques – mares</t>
  </si>
  <si>
    <t xml:space="preserve">MAEC entretien durable des infrastructures agro-écologiques – fossés</t>
  </si>
  <si>
    <t xml:space="preserve">ml</t>
  </si>
  <si>
    <t xml:space="preserve">Table de conversion pour les éléments de la MAEC IAE1 ligneux</t>
  </si>
  <si>
    <t xml:space="preserve">Type d’élément</t>
  </si>
  <si>
    <t xml:space="preserve">Facteur de conversion (en m²)</t>
  </si>
  <si>
    <t xml:space="preserve">Haie (par ml)</t>
  </si>
  <si>
    <t xml:space="preserve">Ripisylve (par ml)</t>
  </si>
  <si>
    <t xml:space="preserve">Arbres alignés (par ml)</t>
  </si>
  <si>
    <t xml:space="preserve">Arbre isolé (par arbre)</t>
  </si>
  <si>
    <t xml:space="preserve">Ne pas modifier : Merci</t>
  </si>
  <si>
    <t xml:space="preserve">Oui</t>
  </si>
  <si>
    <t xml:space="preserve">Non</t>
  </si>
  <si>
    <t xml:space="preserve">- 2 largeurs et surface mini</t>
  </si>
  <si>
    <t xml:space="preserve">- 2 largeurs</t>
  </si>
  <si>
    <t xml:space="preserve">- surface mini</t>
  </si>
  <si>
    <t xml:space="preserve">largeur et surface mini</t>
  </si>
  <si>
    <t xml:space="preserve">largeur mini</t>
  </si>
  <si>
    <t xml:space="preserve">surface mini</t>
  </si>
  <si>
    <t xml:space="preserve">poils</t>
  </si>
  <si>
    <t xml:space="preserve">laine</t>
  </si>
  <si>
    <t xml:space="preserve">poils ou laine</t>
  </si>
</sst>
</file>

<file path=xl/styles.xml><?xml version="1.0" encoding="utf-8"?>
<styleSheet xmlns="http://schemas.openxmlformats.org/spreadsheetml/2006/main">
  <numFmts count="16">
    <numFmt numFmtId="164" formatCode="General"/>
    <numFmt numFmtId="165" formatCode="@"/>
    <numFmt numFmtId="166" formatCode="#\ ##\ ##\ ##\ #0"/>
    <numFmt numFmtId="167" formatCode="0\ %"/>
    <numFmt numFmtId="168" formatCode="0"/>
    <numFmt numFmtId="169" formatCode="General"/>
    <numFmt numFmtId="170" formatCode="\ #,##0.00\ ;\-#,##0.00\ ;\-#\ ;\ @\ "/>
    <numFmt numFmtId="171" formatCode="DD/MM"/>
    <numFmt numFmtId="172" formatCode="0.0"/>
    <numFmt numFmtId="173" formatCode="[$-40C]D\-MMM;@"/>
    <numFmt numFmtId="174" formatCode="[$-40C]General"/>
    <numFmt numFmtId="175" formatCode="#,##0"/>
    <numFmt numFmtId="176" formatCode="0.0%"/>
    <numFmt numFmtId="177" formatCode="0.0\ %"/>
    <numFmt numFmtId="178" formatCode="#,##0.00"/>
    <numFmt numFmtId="179" formatCode="#,##0.0"/>
  </numFmts>
  <fonts count="35">
    <font>
      <sz val="11"/>
      <color rgb="FF000000"/>
      <name val="Calibri"/>
      <family val="2"/>
      <charset val="1"/>
    </font>
    <font>
      <sz val="10"/>
      <name val="Arial"/>
      <family val="0"/>
    </font>
    <font>
      <sz val="10"/>
      <name val="Arial"/>
      <family val="0"/>
    </font>
    <font>
      <sz val="10"/>
      <name val="Arial"/>
      <family val="0"/>
    </font>
    <font>
      <b val="true"/>
      <sz val="11"/>
      <color rgb="FFFFFFFF"/>
      <name val="Calibri"/>
      <family val="2"/>
      <charset val="1"/>
    </font>
    <font>
      <b val="true"/>
      <sz val="11"/>
      <color rgb="FF000000"/>
      <name val="Calibri"/>
      <family val="2"/>
      <charset val="1"/>
    </font>
    <font>
      <sz val="11"/>
      <color rgb="FFCC0000"/>
      <name val="Calibri"/>
      <family val="2"/>
      <charset val="1"/>
    </font>
    <font>
      <sz val="11"/>
      <color rgb="FF000000"/>
      <name val="Arial"/>
      <family val="0"/>
      <charset val="1"/>
    </font>
    <font>
      <b val="true"/>
      <sz val="24"/>
      <color rgb="FF000000"/>
      <name val="Calibri"/>
      <family val="2"/>
      <charset val="1"/>
    </font>
    <font>
      <i val="true"/>
      <sz val="11"/>
      <color rgb="FF808080"/>
      <name val="Calibri"/>
      <family val="2"/>
      <charset val="1"/>
    </font>
    <font>
      <sz val="11"/>
      <color rgb="FF006600"/>
      <name val="Calibri"/>
      <family val="2"/>
      <charset val="1"/>
    </font>
    <font>
      <b val="true"/>
      <sz val="18"/>
      <color rgb="FF000000"/>
      <name val="Calibri"/>
      <family val="2"/>
      <charset val="1"/>
    </font>
    <font>
      <b val="true"/>
      <sz val="12"/>
      <color rgb="FF000000"/>
      <name val="Calibri"/>
      <family val="2"/>
      <charset val="1"/>
    </font>
    <font>
      <u val="single"/>
      <sz val="11"/>
      <color rgb="FF0000EE"/>
      <name val="Calibri"/>
      <family val="2"/>
      <charset val="1"/>
    </font>
    <font>
      <sz val="11"/>
      <color rgb="FF996600"/>
      <name val="Calibri"/>
      <family val="2"/>
      <charset val="1"/>
    </font>
    <font>
      <sz val="11"/>
      <color rgb="FF333333"/>
      <name val="Calibri"/>
      <family val="2"/>
      <charset val="1"/>
    </font>
    <font>
      <sz val="10"/>
      <color rgb="FF000000"/>
      <name val="Arial"/>
      <family val="2"/>
      <charset val="1"/>
    </font>
    <font>
      <b val="true"/>
      <sz val="10"/>
      <color rgb="FF000000"/>
      <name val="Arial"/>
      <family val="2"/>
      <charset val="1"/>
    </font>
    <font>
      <i val="true"/>
      <sz val="10"/>
      <color rgb="FF000000"/>
      <name val="Arial"/>
      <family val="2"/>
      <charset val="1"/>
    </font>
    <font>
      <b val="true"/>
      <sz val="10"/>
      <name val="Arial"/>
      <family val="2"/>
      <charset val="1"/>
    </font>
    <font>
      <b val="true"/>
      <i val="true"/>
      <sz val="10"/>
      <color rgb="FF000000"/>
      <name val="Arial"/>
      <family val="2"/>
      <charset val="1"/>
    </font>
    <font>
      <b val="true"/>
      <u val="single"/>
      <sz val="10"/>
      <color rgb="FF000000"/>
      <name val="Arial"/>
      <family val="2"/>
      <charset val="1"/>
    </font>
    <font>
      <u val="single"/>
      <sz val="10"/>
      <color rgb="FF000000"/>
      <name val="Arial"/>
      <family val="2"/>
      <charset val="1"/>
    </font>
    <font>
      <i val="true"/>
      <sz val="10"/>
      <name val="Arial"/>
      <family val="2"/>
      <charset val="1"/>
    </font>
    <font>
      <b val="true"/>
      <sz val="10"/>
      <color rgb="FF333333"/>
      <name val="Arial"/>
      <family val="2"/>
      <charset val="1"/>
    </font>
    <font>
      <sz val="10"/>
      <color rgb="FF333333"/>
      <name val="Arial"/>
      <family val="2"/>
      <charset val="1"/>
    </font>
    <font>
      <u val="single"/>
      <sz val="11"/>
      <color rgb="FF0563C1"/>
      <name val="Calibri"/>
      <family val="2"/>
      <charset val="1"/>
    </font>
    <font>
      <u val="single"/>
      <sz val="10"/>
      <name val="Arial"/>
      <family val="2"/>
      <charset val="1"/>
    </font>
    <font>
      <sz val="10"/>
      <name val="Arial"/>
      <family val="2"/>
      <charset val="1"/>
    </font>
    <font>
      <u val="single"/>
      <sz val="10"/>
      <color rgb="FF0563C1"/>
      <name val="Arial"/>
      <family val="2"/>
      <charset val="1"/>
    </font>
    <font>
      <sz val="11"/>
      <color rgb="FF000000"/>
      <name val="Arial"/>
      <family val="2"/>
      <charset val="1"/>
    </font>
    <font>
      <b val="true"/>
      <u val="single"/>
      <sz val="12"/>
      <color rgb="FF000000"/>
      <name val="Arial"/>
      <family val="0"/>
    </font>
    <font>
      <sz val="12"/>
      <color rgb="FF000000"/>
      <name val="Arial"/>
      <family val="0"/>
    </font>
    <font>
      <sz val="12"/>
      <color rgb="FF000000"/>
      <name val="Times New Roman"/>
      <family val="0"/>
    </font>
    <font>
      <b val="true"/>
      <sz val="12"/>
      <color rgb="FF000000"/>
      <name val="Arial"/>
      <family val="0"/>
    </font>
  </fonts>
  <fills count="32">
    <fill>
      <patternFill patternType="none"/>
    </fill>
    <fill>
      <patternFill patternType="gray125"/>
    </fill>
    <fill>
      <patternFill patternType="solid">
        <fgColor rgb="FF000000"/>
        <bgColor rgb="FF003300"/>
      </patternFill>
    </fill>
    <fill>
      <patternFill patternType="solid">
        <fgColor rgb="FF808080"/>
        <bgColor rgb="FF996600"/>
      </patternFill>
    </fill>
    <fill>
      <patternFill patternType="solid">
        <fgColor rgb="FFDDDDDD"/>
        <bgColor rgb="FFDAE3F3"/>
      </patternFill>
    </fill>
    <fill>
      <patternFill patternType="solid">
        <fgColor rgb="FFFFCCCC"/>
        <bgColor rgb="FFF7D1D5"/>
      </patternFill>
    </fill>
    <fill>
      <patternFill patternType="solid">
        <fgColor rgb="FFCC0000"/>
        <bgColor rgb="FF800000"/>
      </patternFill>
    </fill>
    <fill>
      <patternFill patternType="solid">
        <fgColor rgb="FFCCFFCC"/>
        <bgColor rgb="FFCCFFFF"/>
      </patternFill>
    </fill>
    <fill>
      <patternFill patternType="solid">
        <fgColor rgb="FFFFFFCC"/>
        <bgColor rgb="FFFFFFD7"/>
      </patternFill>
    </fill>
    <fill>
      <patternFill patternType="solid">
        <fgColor rgb="FFF7D1D5"/>
        <bgColor rgb="FFFFCCCC"/>
      </patternFill>
    </fill>
    <fill>
      <patternFill patternType="solid">
        <fgColor rgb="FFEEEEEE"/>
        <bgColor rgb="FFE7E6E6"/>
      </patternFill>
    </fill>
    <fill>
      <patternFill patternType="solid">
        <fgColor rgb="FFAADCF7"/>
        <bgColor rgb="FFBDD7EE"/>
      </patternFill>
    </fill>
    <fill>
      <patternFill patternType="solid">
        <fgColor rgb="FFFFFFA6"/>
        <bgColor rgb="FFFFFF99"/>
      </patternFill>
    </fill>
    <fill>
      <patternFill patternType="solid">
        <fgColor rgb="FF80E0D3"/>
        <bgColor rgb="FFAADCF7"/>
      </patternFill>
    </fill>
    <fill>
      <patternFill patternType="solid">
        <fgColor rgb="FFA8DE8C"/>
        <bgColor rgb="FFC5E0B4"/>
      </patternFill>
    </fill>
    <fill>
      <patternFill patternType="solid">
        <fgColor rgb="FFC2DEEA"/>
        <bgColor rgb="FFBDD7EE"/>
      </patternFill>
    </fill>
    <fill>
      <patternFill patternType="solid">
        <fgColor rgb="FFE6E6E6"/>
        <bgColor rgb="FFE7E6E6"/>
      </patternFill>
    </fill>
    <fill>
      <patternFill patternType="solid">
        <fgColor rgb="FFE7E6E6"/>
        <bgColor rgb="FFE6E6E6"/>
      </patternFill>
    </fill>
    <fill>
      <patternFill patternType="solid">
        <fgColor rgb="FFFFFFFF"/>
        <bgColor rgb="FFFFFFD7"/>
      </patternFill>
    </fill>
    <fill>
      <patternFill patternType="solid">
        <fgColor rgb="FFFFF2CC"/>
        <bgColor rgb="FFFFFFCC"/>
      </patternFill>
    </fill>
    <fill>
      <patternFill patternType="solid">
        <fgColor rgb="FFC5E0B4"/>
        <bgColor rgb="FFDDE8CB"/>
      </patternFill>
    </fill>
    <fill>
      <patternFill patternType="solid">
        <fgColor rgb="FFFFE699"/>
        <bgColor rgb="FFFFE994"/>
      </patternFill>
    </fill>
    <fill>
      <patternFill patternType="solid">
        <fgColor rgb="FFDDE8CB"/>
        <bgColor rgb="FFE6E6E6"/>
      </patternFill>
    </fill>
    <fill>
      <patternFill patternType="solid">
        <fgColor rgb="FFFFE994"/>
        <bgColor rgb="FFFFE699"/>
      </patternFill>
    </fill>
    <fill>
      <patternFill patternType="solid">
        <fgColor rgb="FFDAE3F3"/>
        <bgColor rgb="FFE6E6E6"/>
      </patternFill>
    </fill>
    <fill>
      <patternFill patternType="solid">
        <fgColor rgb="FFFFFF99"/>
        <bgColor rgb="FFFFFFA6"/>
      </patternFill>
    </fill>
    <fill>
      <patternFill patternType="solid">
        <fgColor rgb="FFCCFFFF"/>
        <bgColor rgb="FFCCFFCC"/>
      </patternFill>
    </fill>
    <fill>
      <patternFill patternType="solid">
        <fgColor rgb="FFFFCC99"/>
        <bgColor rgb="FFFFCCCC"/>
      </patternFill>
    </fill>
    <fill>
      <patternFill patternType="solid">
        <fgColor rgb="FFFFFFD7"/>
        <bgColor rgb="FFFFFFCC"/>
      </patternFill>
    </fill>
    <fill>
      <patternFill patternType="solid">
        <fgColor rgb="FFBDD7EE"/>
        <bgColor rgb="FFC2DEEA"/>
      </patternFill>
    </fill>
    <fill>
      <patternFill patternType="solid">
        <fgColor rgb="FFFFDE59"/>
        <bgColor rgb="FFFFE994"/>
      </patternFill>
    </fill>
    <fill>
      <patternFill patternType="solid">
        <fgColor rgb="FFE8F2A1"/>
        <bgColor rgb="FFFFE994"/>
      </patternFill>
    </fill>
  </fills>
  <borders count="1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right style="thin"/>
      <top/>
      <bottom style="thin"/>
      <diagonal/>
    </border>
    <border diagonalUp="false" diagonalDown="false">
      <left style="hair"/>
      <right style="hair"/>
      <top style="hair"/>
      <bottom style="hair"/>
      <diagonal/>
    </border>
    <border diagonalUp="false" diagonalDown="false">
      <left style="thin"/>
      <right style="thin"/>
      <top style="thin"/>
      <bottom/>
      <diagonal/>
    </border>
    <border diagonalUp="false" diagonalDown="false">
      <left style="hair"/>
      <right style="hair"/>
      <top style="hair"/>
      <bottom/>
      <diagonal/>
    </border>
    <border diagonalUp="false" diagonalDown="false">
      <left style="thin"/>
      <right style="thin"/>
      <top style="hair"/>
      <bottom style="thin"/>
      <diagonal/>
    </border>
    <border diagonalUp="false" diagonalDown="false">
      <left style="hair"/>
      <right style="thin"/>
      <top style="hair"/>
      <bottom style="thin"/>
      <diagonal/>
    </border>
    <border diagonalUp="false" diagonalDown="false">
      <left style="thin"/>
      <right style="hair"/>
      <top style="hair"/>
      <bottom style="thin"/>
      <diagonal/>
    </border>
    <border diagonalUp="false" diagonalDown="false">
      <left style="thin"/>
      <right style="hair"/>
      <top style="thin"/>
      <bottom style="thin"/>
      <diagonal/>
    </border>
    <border diagonalUp="false" diagonalDown="false">
      <left style="hair"/>
      <right style="thin"/>
      <top style="thin"/>
      <bottom/>
      <diagonal/>
    </border>
    <border diagonalUp="false" diagonalDown="false">
      <left style="thin"/>
      <right style="thin"/>
      <top style="thin"/>
      <bottom style="hair"/>
      <diagonal/>
    </border>
    <border diagonalUp="false" diagonalDown="false">
      <left style="thin"/>
      <right style="hair"/>
      <top style="thin"/>
      <bottom style="hair"/>
      <diagonal/>
    </border>
  </borders>
  <cellStyleXfs count="4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6" fillId="0"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4" fontId="7" fillId="0" borderId="0" applyFont="true" applyBorder="true" applyAlignment="true" applyProtection="true">
      <alignment horizontal="left"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7"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8" borderId="0" applyFont="true" applyBorder="false" applyAlignment="true" applyProtection="false">
      <alignment horizontal="general" vertical="bottom" textRotation="0" wrapText="false" indent="0" shrinkToFit="false"/>
    </xf>
    <xf numFmtId="164" fontId="15" fillId="8" borderId="1" applyFont="true" applyBorder="tru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cellStyleXfs>
  <cellXfs count="249">
    <xf numFmtId="164" fontId="0" fillId="0" borderId="0" xfId="0" applyFont="fals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false" hidden="false"/>
    </xf>
    <xf numFmtId="164" fontId="16" fillId="0" borderId="0" xfId="0" applyFont="true" applyBorder="false" applyAlignment="false" applyProtection="true">
      <alignment horizontal="general" vertical="bottom" textRotation="0" wrapText="false" indent="0" shrinkToFit="false"/>
      <protection locked="false" hidden="false"/>
    </xf>
    <xf numFmtId="164" fontId="16" fillId="0" borderId="0" xfId="0" applyFont="true" applyBorder="false" applyAlignment="true" applyProtection="true">
      <alignment horizontal="general" vertical="bottom" textRotation="0" wrapText="true" indent="0" shrinkToFit="false"/>
      <protection locked="false" hidden="false"/>
    </xf>
    <xf numFmtId="164" fontId="16" fillId="0" borderId="0" xfId="0" applyFont="true" applyBorder="true" applyAlignment="true" applyProtection="true">
      <alignment horizontal="general" vertical="top" textRotation="0" wrapText="true" indent="0" shrinkToFit="false"/>
      <protection locked="false" hidden="false"/>
    </xf>
    <xf numFmtId="164" fontId="17" fillId="9" borderId="2" xfId="0" applyFont="true" applyBorder="true" applyAlignment="true" applyProtection="true">
      <alignment horizontal="left" vertical="top" textRotation="0" wrapText="true" indent="0" shrinkToFit="false"/>
      <protection locked="true" hidden="false"/>
    </xf>
    <xf numFmtId="165" fontId="17" fillId="9" borderId="2" xfId="0" applyFont="true" applyBorder="true" applyAlignment="true" applyProtection="true">
      <alignment horizontal="left" vertical="top" textRotation="0" wrapText="true" indent="0" shrinkToFit="false"/>
      <protection locked="true" hidden="false"/>
    </xf>
    <xf numFmtId="164" fontId="19" fillId="9" borderId="2" xfId="0" applyFont="true" applyBorder="true" applyAlignment="true" applyProtection="true">
      <alignment horizontal="left" vertical="top" textRotation="0" wrapText="true" indent="0" shrinkToFit="false"/>
      <protection locked="true" hidden="false"/>
    </xf>
    <xf numFmtId="165" fontId="17" fillId="10" borderId="2" xfId="0" applyFont="true" applyBorder="true" applyAlignment="true" applyProtection="true">
      <alignment horizontal="left" vertical="top" textRotation="0" wrapText="true" indent="0" shrinkToFit="false"/>
      <protection locked="true" hidden="false"/>
    </xf>
    <xf numFmtId="166" fontId="17" fillId="10" borderId="2" xfId="0" applyFont="true" applyBorder="true" applyAlignment="true" applyProtection="true">
      <alignment horizontal="left" vertical="top" textRotation="0" wrapText="true" indent="0" shrinkToFit="false"/>
      <protection locked="true" hidden="false"/>
    </xf>
    <xf numFmtId="164" fontId="17" fillId="10" borderId="2" xfId="0" applyFont="true" applyBorder="true" applyAlignment="true" applyProtection="true">
      <alignment horizontal="general" vertical="top" textRotation="0" wrapText="true" indent="0" shrinkToFit="false"/>
      <protection locked="true" hidden="false"/>
    </xf>
    <xf numFmtId="164" fontId="16" fillId="0" borderId="0" xfId="0" applyFont="true" applyBorder="false" applyAlignment="true" applyProtection="true">
      <alignment horizontal="general" vertical="top" textRotation="0" wrapText="true" indent="0" shrinkToFit="false"/>
      <protection locked="true" hidden="false"/>
    </xf>
    <xf numFmtId="164" fontId="16" fillId="0" borderId="0" xfId="0" applyFont="true" applyBorder="false" applyAlignment="true" applyProtection="true">
      <alignment horizontal="general" vertical="bottom" textRotation="0" wrapText="true" indent="0" shrinkToFit="false"/>
      <protection locked="true" hidden="false"/>
    </xf>
    <xf numFmtId="164" fontId="16" fillId="9" borderId="2" xfId="0" applyFont="true" applyBorder="true" applyAlignment="true" applyProtection="true">
      <alignment horizontal="general" vertical="top" textRotation="0" wrapText="false" indent="0" shrinkToFit="false"/>
      <protection locked="false" hidden="false"/>
    </xf>
    <xf numFmtId="164" fontId="16" fillId="10" borderId="2" xfId="0" applyFont="true" applyBorder="true" applyAlignment="true" applyProtection="true">
      <alignment horizontal="general" vertical="top" textRotation="0" wrapText="false" indent="0" shrinkToFit="false"/>
      <protection locked="false" hidden="false"/>
    </xf>
    <xf numFmtId="164" fontId="16" fillId="10" borderId="2" xfId="0" applyFont="true" applyBorder="true" applyAlignment="true" applyProtection="true">
      <alignment horizontal="general" vertical="top" textRotation="0" wrapText="true" indent="0" shrinkToFit="false"/>
      <protection locked="false" hidden="false"/>
    </xf>
    <xf numFmtId="164" fontId="16" fillId="0" borderId="0" xfId="0" applyFont="true" applyBorder="false" applyAlignment="true" applyProtection="true">
      <alignment horizontal="general" vertical="top" textRotation="0" wrapText="false" indent="0" shrinkToFit="false"/>
      <protection locked="false" hidden="false"/>
    </xf>
    <xf numFmtId="164" fontId="16" fillId="11" borderId="2" xfId="0" applyFont="true" applyBorder="true" applyAlignment="true" applyProtection="true">
      <alignment horizontal="general" vertical="top" textRotation="0" wrapText="false" indent="0" shrinkToFit="false"/>
      <protection locked="false" hidden="false"/>
    </xf>
    <xf numFmtId="164" fontId="16" fillId="0" borderId="0" xfId="0" applyFont="true" applyBorder="false" applyAlignment="true" applyProtection="true">
      <alignment horizontal="left" vertical="bottom" textRotation="0" wrapText="false" indent="0" shrinkToFit="false"/>
      <protection locked="false" hidden="false"/>
    </xf>
    <xf numFmtId="164" fontId="16" fillId="0" borderId="0" xfId="0" applyFont="true" applyBorder="false" applyAlignment="true" applyProtection="true">
      <alignment horizontal="right" vertical="bottom" textRotation="0" wrapText="false" indent="0" shrinkToFit="false"/>
      <protection locked="false" hidden="false"/>
    </xf>
    <xf numFmtId="164" fontId="0" fillId="0" borderId="0" xfId="0" applyFont="false" applyBorder="false" applyAlignment="true" applyProtection="true">
      <alignment horizontal="right" vertical="bottom" textRotation="0" wrapText="false" indent="0" shrinkToFit="false"/>
      <protection locked="false" hidden="false"/>
    </xf>
    <xf numFmtId="164" fontId="17" fillId="10" borderId="2" xfId="0" applyFont="true" applyBorder="true" applyAlignment="true" applyProtection="true">
      <alignment horizontal="left" vertical="top" textRotation="0" wrapText="true" indent="0" shrinkToFit="false"/>
      <protection locked="true" hidden="false"/>
    </xf>
    <xf numFmtId="165" fontId="17" fillId="12" borderId="2" xfId="0" applyFont="true" applyBorder="true" applyAlignment="true" applyProtection="true">
      <alignment horizontal="left" vertical="top" textRotation="0" wrapText="true" indent="0" shrinkToFit="false"/>
      <protection locked="true" hidden="false"/>
    </xf>
    <xf numFmtId="165" fontId="17" fillId="13" borderId="2" xfId="0" applyFont="true" applyBorder="true" applyAlignment="true" applyProtection="true">
      <alignment horizontal="left" vertical="top" textRotation="0" wrapText="true" indent="0" shrinkToFit="false"/>
      <protection locked="true" hidden="false"/>
    </xf>
    <xf numFmtId="165" fontId="17" fillId="14" borderId="2" xfId="0" applyFont="true" applyBorder="true" applyAlignment="true" applyProtection="true">
      <alignment horizontal="left" vertical="top" textRotation="0" wrapText="true" indent="0" shrinkToFit="false"/>
      <protection locked="true" hidden="false"/>
    </xf>
    <xf numFmtId="165" fontId="17" fillId="15" borderId="2" xfId="0" applyFont="true" applyBorder="true" applyAlignment="true" applyProtection="true">
      <alignment horizontal="left" vertical="top" textRotation="0" wrapText="true" indent="0" shrinkToFit="false"/>
      <protection locked="true" hidden="false"/>
    </xf>
    <xf numFmtId="167" fontId="17" fillId="15" borderId="2" xfId="0" applyFont="true" applyBorder="true" applyAlignment="true" applyProtection="true">
      <alignment horizontal="left" vertical="top" textRotation="0" wrapText="true" indent="0" shrinkToFit="false"/>
      <protection locked="true" hidden="false"/>
    </xf>
    <xf numFmtId="168" fontId="17" fillId="15" borderId="2" xfId="0" applyFont="true" applyBorder="true" applyAlignment="true" applyProtection="true">
      <alignment horizontal="left" vertical="top" textRotation="0" wrapText="true" indent="0" shrinkToFit="false"/>
      <protection locked="true" hidden="false"/>
    </xf>
    <xf numFmtId="165" fontId="17" fillId="16" borderId="2" xfId="0" applyFont="true" applyBorder="true" applyAlignment="true" applyProtection="true">
      <alignment horizontal="left" vertical="top" textRotation="0" wrapText="true" indent="0" shrinkToFit="false"/>
      <protection locked="true" hidden="false"/>
    </xf>
    <xf numFmtId="165" fontId="17" fillId="17" borderId="2" xfId="0" applyFont="true" applyBorder="true" applyAlignment="true" applyProtection="true">
      <alignment horizontal="left" vertical="top" textRotation="0" wrapText="true" indent="0" shrinkToFit="false"/>
      <protection locked="true" hidden="false"/>
    </xf>
    <xf numFmtId="165" fontId="17" fillId="18" borderId="0" xfId="0" applyFont="true" applyBorder="true" applyAlignment="true" applyProtection="true">
      <alignment horizontal="left" vertical="top" textRotation="0" wrapText="true" indent="0" shrinkToFit="false"/>
      <protection locked="true" hidden="false"/>
    </xf>
    <xf numFmtId="164" fontId="16" fillId="0" borderId="0" xfId="0" applyFont="true" applyBorder="false" applyAlignment="true" applyProtection="true">
      <alignment horizontal="left" vertical="bottom"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65" fontId="16" fillId="9" borderId="2" xfId="0" applyFont="true" applyBorder="true" applyAlignment="true" applyProtection="true">
      <alignment horizontal="left" vertical="top" textRotation="0" wrapText="false" indent="0" shrinkToFit="false"/>
      <protection locked="false" hidden="false"/>
    </xf>
    <xf numFmtId="169" fontId="16" fillId="9" borderId="2" xfId="0" applyFont="true" applyBorder="true" applyAlignment="true" applyProtection="true">
      <alignment horizontal="left" vertical="top" textRotation="0" wrapText="false" indent="0" shrinkToFit="false"/>
      <protection locked="false" hidden="false"/>
    </xf>
    <xf numFmtId="169" fontId="16" fillId="10" borderId="2" xfId="0" applyFont="true" applyBorder="true" applyAlignment="true" applyProtection="true">
      <alignment horizontal="left" vertical="top" textRotation="0" wrapText="false" indent="0" shrinkToFit="false"/>
      <protection locked="false" hidden="false"/>
    </xf>
    <xf numFmtId="164" fontId="16" fillId="10" borderId="3" xfId="0" applyFont="true" applyBorder="true" applyAlignment="true" applyProtection="true">
      <alignment horizontal="left" vertical="top" textRotation="0" wrapText="false" indent="0" shrinkToFit="false"/>
      <protection locked="false" hidden="false"/>
    </xf>
    <xf numFmtId="165" fontId="16" fillId="10" borderId="2" xfId="0" applyFont="true" applyBorder="true" applyAlignment="true" applyProtection="true">
      <alignment horizontal="left" vertical="top" textRotation="0" wrapText="false" indent="0" shrinkToFit="false"/>
      <protection locked="false" hidden="false"/>
    </xf>
    <xf numFmtId="164" fontId="16" fillId="12" borderId="4" xfId="0" applyFont="true" applyBorder="true" applyAlignment="true" applyProtection="true">
      <alignment horizontal="right" vertical="top" textRotation="0" wrapText="false" indent="0" shrinkToFit="false"/>
      <protection locked="false" hidden="false"/>
    </xf>
    <xf numFmtId="164" fontId="16" fillId="12" borderId="3" xfId="0" applyFont="true" applyBorder="true" applyAlignment="true" applyProtection="true">
      <alignment horizontal="right" vertical="top" textRotation="0" wrapText="false" indent="0" shrinkToFit="false"/>
      <protection locked="false" hidden="false"/>
    </xf>
    <xf numFmtId="164" fontId="16" fillId="13" borderId="3" xfId="0" applyFont="true" applyBorder="true" applyAlignment="true" applyProtection="true">
      <alignment horizontal="right" vertical="top" textRotation="0" wrapText="false" indent="0" shrinkToFit="false"/>
      <protection locked="false" hidden="false"/>
    </xf>
    <xf numFmtId="164" fontId="16" fillId="14" borderId="3" xfId="0" applyFont="true" applyBorder="true" applyAlignment="true" applyProtection="true">
      <alignment horizontal="right" vertical="top" textRotation="0" wrapText="false" indent="0" shrinkToFit="false"/>
      <protection locked="false" hidden="false"/>
    </xf>
    <xf numFmtId="164" fontId="16" fillId="15" borderId="3" xfId="0" applyFont="true" applyBorder="true" applyAlignment="true" applyProtection="true">
      <alignment horizontal="right" vertical="top" textRotation="0" wrapText="false" indent="0" shrinkToFit="false"/>
      <protection locked="false" hidden="false"/>
    </xf>
    <xf numFmtId="164" fontId="16" fillId="15" borderId="4" xfId="0" applyFont="true" applyBorder="true" applyAlignment="true" applyProtection="true">
      <alignment horizontal="right" vertical="top" textRotation="0" wrapText="false" indent="0" shrinkToFit="false"/>
      <protection locked="false" hidden="false"/>
    </xf>
    <xf numFmtId="167" fontId="16" fillId="15" borderId="4" xfId="0" applyFont="true" applyBorder="true" applyAlignment="true" applyProtection="true">
      <alignment horizontal="right" vertical="top" textRotation="0" wrapText="false" indent="0" shrinkToFit="false"/>
      <protection locked="false" hidden="false"/>
    </xf>
    <xf numFmtId="168" fontId="16" fillId="15" borderId="4" xfId="0" applyFont="true" applyBorder="true" applyAlignment="true" applyProtection="true">
      <alignment horizontal="right" vertical="top" textRotation="0" wrapText="false" indent="0" shrinkToFit="false"/>
      <protection locked="false" hidden="false"/>
    </xf>
    <xf numFmtId="164" fontId="16" fillId="16" borderId="3" xfId="0" applyFont="true" applyBorder="true" applyAlignment="true" applyProtection="true">
      <alignment horizontal="right" vertical="top" textRotation="0" wrapText="false" indent="0" shrinkToFit="false"/>
      <protection locked="false" hidden="false"/>
    </xf>
    <xf numFmtId="165" fontId="16" fillId="17" borderId="2" xfId="0" applyFont="true" applyBorder="true" applyAlignment="true" applyProtection="true">
      <alignment horizontal="right" vertical="top" textRotation="0" wrapText="false" indent="0" shrinkToFit="false"/>
      <protection locked="false" hidden="false"/>
    </xf>
    <xf numFmtId="165" fontId="16" fillId="18" borderId="0" xfId="0" applyFont="true" applyBorder="true" applyAlignment="true" applyProtection="true">
      <alignment horizontal="right" vertical="top" textRotation="0" wrapText="false" indent="0" shrinkToFit="false"/>
      <protection locked="false" hidden="false"/>
    </xf>
    <xf numFmtId="165" fontId="16" fillId="11" borderId="2" xfId="0" applyFont="true" applyBorder="true" applyAlignment="true" applyProtection="true">
      <alignment horizontal="left" vertical="top" textRotation="0" wrapText="false" indent="0" shrinkToFit="false"/>
      <protection locked="false" hidden="false"/>
    </xf>
    <xf numFmtId="169" fontId="16" fillId="11" borderId="2" xfId="0" applyFont="true" applyBorder="true" applyAlignment="true" applyProtection="true">
      <alignment horizontal="left" vertical="top" textRotation="0" wrapText="false" indent="0" shrinkToFit="false"/>
      <protection locked="false" hidden="false"/>
    </xf>
    <xf numFmtId="165" fontId="16" fillId="0" borderId="0" xfId="0" applyFont="true" applyBorder="true" applyAlignment="true" applyProtection="true">
      <alignment horizontal="right" vertical="top" textRotation="0" wrapText="true" indent="0" shrinkToFit="false"/>
      <protection locked="false" hidden="false"/>
    </xf>
    <xf numFmtId="165" fontId="16" fillId="0" borderId="0" xfId="0" applyFont="true" applyBorder="true" applyAlignment="true" applyProtection="true">
      <alignment horizontal="left" vertical="top" textRotation="0" wrapText="true" indent="0" shrinkToFit="false"/>
      <protection locked="false" hidden="false"/>
    </xf>
    <xf numFmtId="165" fontId="20" fillId="0" borderId="0" xfId="0" applyFont="true" applyBorder="true" applyAlignment="true" applyProtection="true">
      <alignment horizontal="left" vertical="top" textRotation="0" wrapText="true" indent="0" shrinkToFit="false"/>
      <protection locked="false" hidden="false"/>
    </xf>
    <xf numFmtId="166" fontId="20" fillId="0" borderId="0" xfId="0" applyFont="true" applyBorder="true" applyAlignment="true" applyProtection="true">
      <alignment horizontal="left" vertical="top" textRotation="0" wrapText="true" indent="0" shrinkToFit="false"/>
      <protection locked="false" hidden="false"/>
    </xf>
    <xf numFmtId="170" fontId="20" fillId="0" borderId="0" xfId="0" applyFont="true" applyBorder="true" applyAlignment="true" applyProtection="true">
      <alignment horizontal="left" vertical="top" textRotation="0" wrapText="true" indent="0" shrinkToFit="false"/>
      <protection locked="false" hidden="false"/>
    </xf>
    <xf numFmtId="165" fontId="17" fillId="0" borderId="0" xfId="0" applyFont="true" applyBorder="true" applyAlignment="true" applyProtection="true">
      <alignment horizontal="left" vertical="top" textRotation="0" wrapText="true" indent="0" shrinkToFit="false"/>
      <protection locked="false" hidden="false"/>
    </xf>
    <xf numFmtId="171" fontId="17" fillId="0" borderId="0" xfId="0" applyFont="true" applyBorder="true" applyAlignment="true" applyProtection="true">
      <alignment horizontal="right" vertical="top" textRotation="0" wrapText="true" indent="0" shrinkToFit="false"/>
      <protection locked="false" hidden="false"/>
    </xf>
    <xf numFmtId="168" fontId="17" fillId="0" borderId="0" xfId="0" applyFont="true" applyBorder="true" applyAlignment="true" applyProtection="true">
      <alignment horizontal="right" vertical="top" textRotation="0" wrapText="true" indent="0" shrinkToFit="false"/>
      <protection locked="false" hidden="false"/>
    </xf>
    <xf numFmtId="171" fontId="16" fillId="0" borderId="0" xfId="0" applyFont="true" applyBorder="true" applyAlignment="true" applyProtection="true">
      <alignment horizontal="right" vertical="top" textRotation="0" wrapText="true" indent="0" shrinkToFit="false"/>
      <protection locked="true" hidden="false"/>
    </xf>
    <xf numFmtId="164" fontId="16" fillId="0" borderId="0" xfId="0" applyFont="true" applyBorder="true" applyAlignment="true" applyProtection="true">
      <alignment horizontal="right" vertical="top" textRotation="0" wrapText="true" indent="0" shrinkToFit="false"/>
      <protection locked="false" hidden="false"/>
    </xf>
    <xf numFmtId="172" fontId="16" fillId="0" borderId="0" xfId="0" applyFont="true" applyBorder="true" applyAlignment="true" applyProtection="true">
      <alignment horizontal="right" vertical="top" textRotation="0" wrapText="true" indent="0" shrinkToFit="false"/>
      <protection locked="false" hidden="false"/>
    </xf>
    <xf numFmtId="171" fontId="16" fillId="0" borderId="0" xfId="0" applyFont="true" applyBorder="true" applyAlignment="true" applyProtection="true">
      <alignment horizontal="right" vertical="top" textRotation="0" wrapText="true" indent="0" shrinkToFit="false"/>
      <protection locked="false" hidden="false"/>
    </xf>
    <xf numFmtId="168" fontId="16" fillId="15" borderId="0" xfId="0" applyFont="true" applyBorder="true" applyAlignment="true" applyProtection="true">
      <alignment horizontal="right" vertical="top" textRotation="0" wrapText="true" indent="0" shrinkToFit="false"/>
      <protection locked="false" hidden="false"/>
    </xf>
    <xf numFmtId="165" fontId="16" fillId="15" borderId="0" xfId="0" applyFont="true" applyBorder="true" applyAlignment="true" applyProtection="true">
      <alignment horizontal="right" vertical="top" textRotation="0" wrapText="true" indent="0" shrinkToFit="false"/>
      <protection locked="false" hidden="false"/>
    </xf>
    <xf numFmtId="172" fontId="17" fillId="0" borderId="0" xfId="0" applyFont="true" applyBorder="true" applyAlignment="true" applyProtection="true">
      <alignment horizontal="right" vertical="top" textRotation="0" wrapText="true" indent="0" shrinkToFit="false"/>
      <protection locked="false" hidden="false"/>
    </xf>
    <xf numFmtId="173" fontId="17" fillId="0" borderId="0" xfId="0" applyFont="true" applyBorder="true" applyAlignment="true" applyProtection="true">
      <alignment horizontal="right" vertical="top" textRotation="0" wrapText="true" indent="0" shrinkToFit="false"/>
      <protection locked="false" hidden="false"/>
    </xf>
    <xf numFmtId="165" fontId="17" fillId="0" borderId="0" xfId="0" applyFont="true" applyBorder="true" applyAlignment="true" applyProtection="true">
      <alignment horizontal="right" vertical="top" textRotation="0" wrapText="true" indent="0" shrinkToFit="false"/>
      <protection locked="false" hidden="false"/>
    </xf>
    <xf numFmtId="171" fontId="17" fillId="19" borderId="2" xfId="0" applyFont="true" applyBorder="true" applyAlignment="true" applyProtection="true">
      <alignment horizontal="left" vertical="top" textRotation="0" wrapText="true" indent="0" shrinkToFit="false"/>
      <protection locked="true" hidden="false"/>
    </xf>
    <xf numFmtId="174" fontId="17" fillId="19" borderId="2" xfId="0" applyFont="true" applyBorder="true" applyAlignment="true" applyProtection="true">
      <alignment horizontal="left" vertical="top" textRotation="0" wrapText="true" indent="0" shrinkToFit="false"/>
      <protection locked="true" hidden="false"/>
    </xf>
    <xf numFmtId="164" fontId="17" fillId="19" borderId="2" xfId="0" applyFont="true" applyBorder="true" applyAlignment="true" applyProtection="true">
      <alignment horizontal="left" vertical="top" textRotation="0" wrapText="true" indent="0" shrinkToFit="false"/>
      <protection locked="true" hidden="false"/>
    </xf>
    <xf numFmtId="171" fontId="17" fillId="17" borderId="2" xfId="0" applyFont="true" applyBorder="true" applyAlignment="true" applyProtection="true">
      <alignment horizontal="left" vertical="top" textRotation="0" wrapText="true" indent="0" shrinkToFit="false"/>
      <protection locked="true" hidden="false"/>
    </xf>
    <xf numFmtId="168" fontId="17" fillId="19" borderId="2" xfId="0" applyFont="true" applyBorder="true" applyAlignment="true" applyProtection="true">
      <alignment horizontal="left" vertical="top" textRotation="0" wrapText="true" indent="0" shrinkToFit="false"/>
      <protection locked="true" hidden="false"/>
    </xf>
    <xf numFmtId="173" fontId="17" fillId="17" borderId="2" xfId="0" applyFont="true" applyBorder="true" applyAlignment="true" applyProtection="true">
      <alignment horizontal="left" vertical="top" textRotation="0" wrapText="true" indent="0" shrinkToFit="false"/>
      <protection locked="true" hidden="false"/>
    </xf>
    <xf numFmtId="172" fontId="17" fillId="19" borderId="2" xfId="0" applyFont="true" applyBorder="true" applyAlignment="true" applyProtection="true">
      <alignment horizontal="left" vertical="top" textRotation="0" wrapText="true" indent="0" shrinkToFit="false"/>
      <protection locked="true" hidden="false"/>
    </xf>
    <xf numFmtId="165" fontId="17" fillId="19" borderId="2" xfId="0" applyFont="true" applyBorder="true" applyAlignment="true" applyProtection="true">
      <alignment horizontal="left" vertical="top" textRotation="0" wrapText="true" indent="0" shrinkToFit="false"/>
      <protection locked="true" hidden="false"/>
    </xf>
    <xf numFmtId="172" fontId="17" fillId="20" borderId="2" xfId="0" applyFont="true" applyBorder="true" applyAlignment="true" applyProtection="true">
      <alignment horizontal="left" vertical="top" textRotation="0" wrapText="true" indent="0" shrinkToFit="false"/>
      <protection locked="true" hidden="false"/>
    </xf>
    <xf numFmtId="174" fontId="17" fillId="20" borderId="2" xfId="0" applyFont="true" applyBorder="true" applyAlignment="true" applyProtection="true">
      <alignment horizontal="left" vertical="top" textRotation="0" wrapText="true" indent="0" shrinkToFit="false"/>
      <protection locked="true" hidden="false"/>
    </xf>
    <xf numFmtId="173" fontId="17" fillId="20" borderId="2" xfId="0" applyFont="true" applyBorder="true" applyAlignment="true" applyProtection="true">
      <alignment horizontal="left" vertical="top" textRotation="0" wrapText="true" indent="0" shrinkToFit="false"/>
      <protection locked="true" hidden="false"/>
    </xf>
    <xf numFmtId="165" fontId="16" fillId="0" borderId="0" xfId="0" applyFont="true" applyBorder="false" applyAlignment="true" applyProtection="true">
      <alignment horizontal="left" vertical="top" textRotation="0" wrapText="true" indent="0" shrinkToFit="false"/>
      <protection locked="true" hidden="false"/>
    </xf>
    <xf numFmtId="171" fontId="16" fillId="19" borderId="3" xfId="0" applyFont="true" applyBorder="true" applyAlignment="true" applyProtection="true">
      <alignment horizontal="right" vertical="top" textRotation="0" wrapText="false" indent="0" shrinkToFit="false"/>
      <protection locked="false" hidden="false"/>
    </xf>
    <xf numFmtId="168" fontId="16" fillId="19" borderId="3" xfId="0" applyFont="true" applyBorder="true" applyAlignment="true" applyProtection="true">
      <alignment horizontal="right" vertical="top" textRotation="0" wrapText="false" indent="0" shrinkToFit="false"/>
      <protection locked="false" hidden="false"/>
    </xf>
    <xf numFmtId="171" fontId="16" fillId="17" borderId="2" xfId="0" applyFont="true" applyBorder="true" applyAlignment="true" applyProtection="true">
      <alignment horizontal="right" vertical="top" textRotation="0" wrapText="false" indent="0" shrinkToFit="false"/>
      <protection locked="true" hidden="false"/>
    </xf>
    <xf numFmtId="167" fontId="16" fillId="19" borderId="2" xfId="0" applyFont="true" applyBorder="true" applyAlignment="true" applyProtection="true">
      <alignment horizontal="right" vertical="top" textRotation="0" wrapText="false" indent="0" shrinkToFit="false"/>
      <protection locked="false" hidden="false"/>
    </xf>
    <xf numFmtId="172" fontId="16" fillId="19" borderId="2" xfId="0" applyFont="true" applyBorder="true" applyAlignment="true" applyProtection="true">
      <alignment horizontal="right" vertical="top" textRotation="0" wrapText="false" indent="0" shrinkToFit="false"/>
      <protection locked="false" hidden="false"/>
    </xf>
    <xf numFmtId="171" fontId="16" fillId="19" borderId="2" xfId="0" applyFont="true" applyBorder="true" applyAlignment="true" applyProtection="true">
      <alignment horizontal="right" vertical="top" textRotation="0" wrapText="false" indent="0" shrinkToFit="false"/>
      <protection locked="false" hidden="false"/>
    </xf>
    <xf numFmtId="165" fontId="16" fillId="19" borderId="2" xfId="0" applyFont="true" applyBorder="true" applyAlignment="true" applyProtection="true">
      <alignment horizontal="right" vertical="top" textRotation="0" wrapText="false" indent="0" shrinkToFit="false"/>
      <protection locked="false" hidden="false"/>
    </xf>
    <xf numFmtId="168" fontId="16" fillId="15" borderId="2" xfId="0" applyFont="true" applyBorder="true" applyAlignment="true" applyProtection="true">
      <alignment horizontal="right" vertical="top" textRotation="0" wrapText="false" indent="0" shrinkToFit="false"/>
      <protection locked="false" hidden="false"/>
    </xf>
    <xf numFmtId="165" fontId="16" fillId="15" borderId="2" xfId="0" applyFont="true" applyBorder="true" applyAlignment="true" applyProtection="true">
      <alignment horizontal="right" vertical="top" textRotation="0" wrapText="false" indent="0" shrinkToFit="false"/>
      <protection locked="false" hidden="false"/>
    </xf>
    <xf numFmtId="172" fontId="16" fillId="20" borderId="2" xfId="0" applyFont="true" applyBorder="true" applyAlignment="true" applyProtection="true">
      <alignment horizontal="right" vertical="top" textRotation="0" wrapText="false" indent="0" shrinkToFit="false"/>
      <protection locked="false" hidden="false"/>
    </xf>
    <xf numFmtId="165" fontId="16" fillId="20" borderId="2" xfId="0" applyFont="true" applyBorder="true" applyAlignment="true" applyProtection="true">
      <alignment horizontal="right" vertical="top" textRotation="0" wrapText="false" indent="0" shrinkToFit="false"/>
      <protection locked="false" hidden="false"/>
    </xf>
    <xf numFmtId="165" fontId="16" fillId="16" borderId="2" xfId="0" applyFont="true" applyBorder="true" applyAlignment="true" applyProtection="true">
      <alignment horizontal="right" vertical="top" textRotation="0" wrapText="false" indent="0" shrinkToFit="false"/>
      <protection locked="false" hidden="false"/>
    </xf>
    <xf numFmtId="165" fontId="17" fillId="16" borderId="2" xfId="0" applyFont="true" applyBorder="true" applyAlignment="true" applyProtection="true">
      <alignment horizontal="right" vertical="top" textRotation="0" wrapText="false" indent="0" shrinkToFit="false"/>
      <protection locked="false" hidden="false"/>
    </xf>
    <xf numFmtId="165" fontId="16" fillId="0" borderId="0" xfId="0" applyFont="true" applyBorder="false" applyAlignment="true" applyProtection="true">
      <alignment horizontal="right" vertical="top" textRotation="0" wrapText="false" indent="0" shrinkToFit="false"/>
      <protection locked="false" hidden="false"/>
    </xf>
    <xf numFmtId="164" fontId="24" fillId="10" borderId="2" xfId="0" applyFont="true" applyBorder="true" applyAlignment="true" applyProtection="true">
      <alignment horizontal="left" vertical="top" textRotation="0" wrapText="false" indent="0" shrinkToFit="false"/>
      <protection locked="false" hidden="false"/>
    </xf>
    <xf numFmtId="164" fontId="25" fillId="10" borderId="2" xfId="0" applyFont="true" applyBorder="true" applyAlignment="true" applyProtection="true">
      <alignment horizontal="left" vertical="top" textRotation="0" wrapText="false" indent="0" shrinkToFit="false"/>
      <protection locked="false" hidden="false"/>
    </xf>
    <xf numFmtId="164" fontId="25" fillId="10" borderId="3" xfId="0" applyFont="true" applyBorder="true" applyAlignment="true" applyProtection="true">
      <alignment horizontal="left" vertical="top" textRotation="0" wrapText="false" indent="0" shrinkToFit="false"/>
      <protection locked="false" hidden="false"/>
    </xf>
    <xf numFmtId="164" fontId="24" fillId="10" borderId="3" xfId="0" applyFont="true" applyBorder="true" applyAlignment="true" applyProtection="true">
      <alignment horizontal="left" vertical="top" textRotation="0" wrapText="false" indent="0" shrinkToFit="false"/>
      <protection locked="false" hidden="false"/>
    </xf>
    <xf numFmtId="165" fontId="16" fillId="0" borderId="0" xfId="0" applyFont="true" applyBorder="true" applyAlignment="true" applyProtection="true">
      <alignment horizontal="right" vertical="top" textRotation="0" wrapText="false" indent="0" shrinkToFit="false"/>
      <protection locked="false" hidden="false"/>
    </xf>
    <xf numFmtId="166" fontId="16" fillId="0" borderId="0" xfId="0" applyFont="true" applyBorder="true" applyAlignment="true" applyProtection="true">
      <alignment horizontal="left" vertical="top" textRotation="0" wrapText="true" indent="0" shrinkToFit="false"/>
      <protection locked="false" hidden="false"/>
    </xf>
    <xf numFmtId="170" fontId="16" fillId="0" borderId="0" xfId="0" applyFont="true" applyBorder="true" applyAlignment="true" applyProtection="true">
      <alignment horizontal="left" vertical="top" textRotation="0" wrapText="true" indent="0" shrinkToFit="false"/>
      <protection locked="false" hidden="false"/>
    </xf>
    <xf numFmtId="168" fontId="16" fillId="0" borderId="0" xfId="0" applyFont="true" applyBorder="true" applyAlignment="true" applyProtection="true">
      <alignment horizontal="right" vertical="top" textRotation="0" wrapText="true" indent="0" shrinkToFit="false"/>
      <protection locked="false" hidden="false"/>
    </xf>
    <xf numFmtId="173" fontId="17" fillId="21" borderId="2" xfId="0" applyFont="true" applyBorder="true" applyAlignment="true" applyProtection="true">
      <alignment horizontal="left" vertical="top" textRotation="0" wrapText="true" indent="0" shrinkToFit="false"/>
      <protection locked="true" hidden="false"/>
    </xf>
    <xf numFmtId="165" fontId="17" fillId="21" borderId="2" xfId="0" applyFont="true" applyBorder="true" applyAlignment="true" applyProtection="true">
      <alignment horizontal="left" vertical="top" textRotation="0" wrapText="true" indent="0" shrinkToFit="false"/>
      <protection locked="true" hidden="false"/>
    </xf>
    <xf numFmtId="165" fontId="19" fillId="21" borderId="2" xfId="0" applyFont="true" applyBorder="true" applyAlignment="true" applyProtection="true">
      <alignment horizontal="left" vertical="top" textRotation="0" wrapText="true" indent="0" shrinkToFit="false"/>
      <protection locked="true" hidden="false"/>
    </xf>
    <xf numFmtId="164" fontId="17" fillId="21" borderId="2" xfId="0" applyFont="true" applyBorder="true" applyAlignment="true" applyProtection="true">
      <alignment horizontal="left" vertical="top" textRotation="0" wrapText="true" indent="0" shrinkToFit="false"/>
      <protection locked="true" hidden="false"/>
    </xf>
    <xf numFmtId="168" fontId="17" fillId="21" borderId="2" xfId="0" applyFont="true" applyBorder="true" applyAlignment="true" applyProtection="true">
      <alignment horizontal="left" vertical="top" textRotation="0" wrapText="true" indent="0" shrinkToFit="false"/>
      <protection locked="true" hidden="false"/>
    </xf>
    <xf numFmtId="172" fontId="17" fillId="21" borderId="2" xfId="0" applyFont="true" applyBorder="true" applyAlignment="true" applyProtection="true">
      <alignment horizontal="left" vertical="top" textRotation="0" wrapText="true" indent="0" shrinkToFit="false"/>
      <protection locked="true" hidden="false"/>
    </xf>
    <xf numFmtId="165" fontId="17" fillId="22" borderId="2" xfId="0" applyFont="true" applyBorder="true" applyAlignment="true" applyProtection="true">
      <alignment horizontal="left" vertical="top" textRotation="0" wrapText="true" indent="0" shrinkToFit="false"/>
      <protection locked="true" hidden="false"/>
    </xf>
    <xf numFmtId="168" fontId="17" fillId="22" borderId="2" xfId="0" applyFont="true" applyBorder="true" applyAlignment="true" applyProtection="true">
      <alignment horizontal="left" vertical="top" textRotation="0" wrapText="true" indent="0" shrinkToFit="false"/>
      <protection locked="true" hidden="false"/>
    </xf>
    <xf numFmtId="172" fontId="17" fillId="22" borderId="2" xfId="0" applyFont="true" applyBorder="true" applyAlignment="true" applyProtection="true">
      <alignment horizontal="left" vertical="top" textRotation="0" wrapText="true" indent="0" shrinkToFit="false"/>
      <protection locked="true" hidden="false"/>
    </xf>
    <xf numFmtId="165" fontId="17" fillId="0" borderId="0" xfId="0" applyFont="true" applyBorder="false" applyAlignment="true" applyProtection="true">
      <alignment horizontal="left" vertical="top" textRotation="0" wrapText="true" indent="0" shrinkToFit="false"/>
      <protection locked="true" hidden="false"/>
    </xf>
    <xf numFmtId="165" fontId="27" fillId="10" borderId="2" xfId="20" applyFont="true" applyBorder="true" applyAlignment="true" applyProtection="true">
      <alignment horizontal="left" vertical="top" textRotation="0" wrapText="false" indent="0" shrinkToFit="false"/>
      <protection locked="false" hidden="false"/>
    </xf>
    <xf numFmtId="165" fontId="16" fillId="21" borderId="2" xfId="0" applyFont="true" applyBorder="true" applyAlignment="true" applyProtection="true">
      <alignment horizontal="right" vertical="top" textRotation="0" wrapText="false" indent="0" shrinkToFit="false"/>
      <protection locked="false" hidden="false"/>
    </xf>
    <xf numFmtId="164" fontId="16" fillId="21" borderId="3" xfId="0" applyFont="true" applyBorder="true" applyAlignment="true" applyProtection="true">
      <alignment horizontal="right" vertical="top" textRotation="0" wrapText="false" indent="0" shrinkToFit="false"/>
      <protection locked="false" hidden="false"/>
    </xf>
    <xf numFmtId="164" fontId="16" fillId="21" borderId="2" xfId="0" applyFont="true" applyBorder="true" applyAlignment="true" applyProtection="true">
      <alignment horizontal="right" vertical="top" textRotation="0" wrapText="false" indent="0" shrinkToFit="false"/>
      <protection locked="false" hidden="false"/>
    </xf>
    <xf numFmtId="175" fontId="16" fillId="21" borderId="2" xfId="0" applyFont="true" applyBorder="true" applyAlignment="true" applyProtection="true">
      <alignment horizontal="right" vertical="top" textRotation="0" wrapText="false" indent="0" shrinkToFit="false"/>
      <protection locked="false" hidden="false"/>
    </xf>
    <xf numFmtId="172" fontId="16" fillId="21" borderId="2" xfId="0" applyFont="true" applyBorder="true" applyAlignment="true" applyProtection="true">
      <alignment horizontal="right" vertical="top" textRotation="0" wrapText="false" indent="0" shrinkToFit="false"/>
      <protection locked="false" hidden="false"/>
    </xf>
    <xf numFmtId="171" fontId="0" fillId="23" borderId="5" xfId="0" applyFont="false" applyBorder="true" applyAlignment="true" applyProtection="true">
      <alignment horizontal="right" vertical="bottom" textRotation="0" wrapText="false" indent="0" shrinkToFit="false"/>
      <protection locked="false" hidden="false"/>
    </xf>
    <xf numFmtId="171" fontId="16" fillId="21" borderId="2" xfId="0" applyFont="true" applyBorder="true" applyAlignment="true" applyProtection="true">
      <alignment horizontal="right" vertical="top" textRotation="0" wrapText="false" indent="0" shrinkToFit="false"/>
      <protection locked="false" hidden="false"/>
    </xf>
    <xf numFmtId="164" fontId="16" fillId="22" borderId="3" xfId="0" applyFont="true" applyBorder="true" applyAlignment="true" applyProtection="true">
      <alignment horizontal="right" vertical="top" textRotation="0" wrapText="false" indent="0" shrinkToFit="false"/>
      <protection locked="false" hidden="false"/>
    </xf>
    <xf numFmtId="165" fontId="16" fillId="22" borderId="2" xfId="0" applyFont="true" applyBorder="true" applyAlignment="true" applyProtection="true">
      <alignment horizontal="right" vertical="top" textRotation="0" wrapText="false" indent="0" shrinkToFit="false"/>
      <protection locked="false" hidden="false"/>
    </xf>
    <xf numFmtId="168" fontId="16" fillId="22" borderId="2" xfId="0" applyFont="true" applyBorder="true" applyAlignment="true" applyProtection="true">
      <alignment horizontal="right" vertical="top" textRotation="0" wrapText="false" indent="0" shrinkToFit="false"/>
      <protection locked="false" hidden="false"/>
    </xf>
    <xf numFmtId="172" fontId="16" fillId="22" borderId="2" xfId="0" applyFont="true" applyBorder="true" applyAlignment="true" applyProtection="true">
      <alignment horizontal="right" vertical="top" textRotation="0" wrapText="false" indent="0" shrinkToFit="false"/>
      <protection locked="false" hidden="false"/>
    </xf>
    <xf numFmtId="164" fontId="16" fillId="0" borderId="0" xfId="0" applyFont="true" applyBorder="true" applyAlignment="true" applyProtection="true">
      <alignment horizontal="general" vertical="bottom" textRotation="0" wrapText="false" indent="0" shrinkToFit="false"/>
      <protection locked="false" hidden="false"/>
    </xf>
    <xf numFmtId="165" fontId="17" fillId="0" borderId="0" xfId="0" applyFont="true" applyBorder="true" applyAlignment="true" applyProtection="true">
      <alignment horizontal="general" vertical="top" textRotation="0" wrapText="true" indent="0" shrinkToFit="false"/>
      <protection locked="false" hidden="false"/>
    </xf>
    <xf numFmtId="165" fontId="16" fillId="0" borderId="0" xfId="0" applyFont="true" applyBorder="true" applyAlignment="true" applyProtection="true">
      <alignment horizontal="general" vertical="top" textRotation="0" wrapText="true" indent="0" shrinkToFit="false"/>
      <protection locked="false" hidden="false"/>
    </xf>
    <xf numFmtId="176" fontId="16" fillId="0" borderId="0" xfId="0" applyFont="true" applyBorder="true" applyAlignment="true" applyProtection="true">
      <alignment horizontal="right" vertical="top" textRotation="0" wrapText="true" indent="0" shrinkToFit="false"/>
      <protection locked="false" hidden="false"/>
    </xf>
    <xf numFmtId="173" fontId="16" fillId="0" borderId="0" xfId="0" applyFont="true" applyBorder="true" applyAlignment="true" applyProtection="true">
      <alignment horizontal="right" vertical="top" textRotation="0" wrapText="true" indent="0" shrinkToFit="false"/>
      <protection locked="false" hidden="false"/>
    </xf>
    <xf numFmtId="165" fontId="16" fillId="0" borderId="0" xfId="0" applyFont="true" applyBorder="true" applyAlignment="true" applyProtection="true">
      <alignment horizontal="left" vertical="top" textRotation="0" wrapText="false" indent="0" shrinkToFit="false"/>
      <protection locked="false" hidden="false"/>
    </xf>
    <xf numFmtId="166" fontId="16" fillId="0" borderId="0" xfId="0" applyFont="true" applyBorder="true" applyAlignment="true" applyProtection="true">
      <alignment horizontal="left" vertical="top" textRotation="0" wrapText="false" indent="0" shrinkToFit="false"/>
      <protection locked="false" hidden="false"/>
    </xf>
    <xf numFmtId="170" fontId="16" fillId="0" borderId="0" xfId="0" applyFont="true" applyBorder="true" applyAlignment="true" applyProtection="true">
      <alignment horizontal="left" vertical="top" textRotation="0" wrapText="false" indent="0" shrinkToFit="false"/>
      <protection locked="false" hidden="false"/>
    </xf>
    <xf numFmtId="176" fontId="17" fillId="20" borderId="2" xfId="0" applyFont="true" applyBorder="true" applyAlignment="true" applyProtection="true">
      <alignment horizontal="left" vertical="top" textRotation="0" wrapText="true" indent="0" shrinkToFit="false"/>
      <protection locked="true" hidden="false"/>
    </xf>
    <xf numFmtId="165" fontId="17" fillId="24" borderId="2" xfId="0" applyFont="true" applyBorder="true" applyAlignment="true" applyProtection="true">
      <alignment horizontal="left" vertical="top" textRotation="0" wrapText="true" indent="0" shrinkToFit="false"/>
      <protection locked="true" hidden="false"/>
    </xf>
    <xf numFmtId="166" fontId="17" fillId="24" borderId="2" xfId="0" applyFont="true" applyBorder="true" applyAlignment="true" applyProtection="true">
      <alignment horizontal="left" vertical="top" textRotation="0" wrapText="true" indent="0" shrinkToFit="false"/>
      <protection locked="true" hidden="false"/>
    </xf>
    <xf numFmtId="165" fontId="16" fillId="9" borderId="2" xfId="0" applyFont="true" applyBorder="true" applyAlignment="true" applyProtection="true">
      <alignment horizontal="left" vertical="top" textRotation="0" wrapText="true" indent="0" shrinkToFit="false"/>
      <protection locked="false" hidden="false"/>
    </xf>
    <xf numFmtId="165" fontId="16" fillId="10" borderId="2" xfId="0" applyFont="true" applyBorder="true" applyAlignment="true" applyProtection="true">
      <alignment horizontal="left" vertical="top" textRotation="0" wrapText="true" indent="0" shrinkToFit="false"/>
      <protection locked="false" hidden="false"/>
    </xf>
    <xf numFmtId="165" fontId="28" fillId="10" borderId="2" xfId="20" applyFont="true" applyBorder="true" applyAlignment="true" applyProtection="true">
      <alignment horizontal="left" vertical="top" textRotation="0" wrapText="true" indent="0" shrinkToFit="false"/>
      <protection locked="false" hidden="false"/>
    </xf>
    <xf numFmtId="176" fontId="28" fillId="20" borderId="2" xfId="20" applyFont="true" applyBorder="true" applyAlignment="true" applyProtection="true">
      <alignment horizontal="right" vertical="top" textRotation="0" wrapText="true" indent="0" shrinkToFit="false"/>
      <protection locked="false" hidden="false"/>
    </xf>
    <xf numFmtId="171" fontId="28" fillId="20" borderId="2" xfId="20" applyFont="true" applyBorder="true" applyAlignment="true" applyProtection="true">
      <alignment horizontal="right" vertical="top" textRotation="0" wrapText="true" indent="0" shrinkToFit="false"/>
      <protection locked="false" hidden="false"/>
    </xf>
    <xf numFmtId="169" fontId="16" fillId="24" borderId="2" xfId="0" applyFont="true" applyBorder="true" applyAlignment="true" applyProtection="true">
      <alignment horizontal="left" vertical="top" textRotation="0" wrapText="false" indent="0" shrinkToFit="false"/>
      <protection locked="false" hidden="false"/>
    </xf>
    <xf numFmtId="165" fontId="16" fillId="17" borderId="2" xfId="0" applyFont="true" applyBorder="true" applyAlignment="true" applyProtection="true">
      <alignment horizontal="right" vertical="top" textRotation="0" wrapText="true" indent="0" shrinkToFit="false"/>
      <protection locked="false" hidden="false"/>
    </xf>
    <xf numFmtId="165" fontId="16" fillId="0" borderId="0" xfId="0" applyFont="true" applyBorder="false" applyAlignment="true" applyProtection="true">
      <alignment horizontal="right" vertical="top" textRotation="0" wrapText="true" indent="0" shrinkToFit="false"/>
      <protection locked="false" hidden="false"/>
    </xf>
    <xf numFmtId="177" fontId="28" fillId="20" borderId="2" xfId="20" applyFont="true" applyBorder="true" applyAlignment="true" applyProtection="true">
      <alignment horizontal="right" vertical="top" textRotation="0" wrapText="true" indent="0" shrinkToFit="false"/>
      <protection locked="false" hidden="false"/>
    </xf>
    <xf numFmtId="165" fontId="16" fillId="9" borderId="6" xfId="0" applyFont="true" applyBorder="true" applyAlignment="true" applyProtection="true">
      <alignment horizontal="left" vertical="top" textRotation="0" wrapText="true" indent="0" shrinkToFit="false"/>
      <protection locked="false" hidden="false"/>
    </xf>
    <xf numFmtId="165" fontId="16" fillId="11" borderId="6" xfId="0" applyFont="true" applyBorder="true" applyAlignment="true" applyProtection="true">
      <alignment horizontal="left" vertical="top" textRotation="0" wrapText="true" indent="0" shrinkToFit="false"/>
      <protection locked="false" hidden="false"/>
    </xf>
    <xf numFmtId="164" fontId="29" fillId="0" borderId="0" xfId="20" applyFont="true" applyBorder="true" applyAlignment="true" applyProtection="true">
      <alignment horizontal="left" vertical="bottom" textRotation="0" wrapText="false" indent="0" shrinkToFit="false"/>
      <protection locked="false" hidden="false"/>
    </xf>
    <xf numFmtId="164" fontId="29" fillId="0" borderId="0" xfId="20" applyFont="true" applyBorder="true" applyAlignment="true" applyProtection="true">
      <alignment horizontal="right" vertical="bottom" textRotation="0" wrapText="false" indent="0" shrinkToFit="false"/>
      <protection locked="false" hidden="false"/>
    </xf>
    <xf numFmtId="164" fontId="17" fillId="0" borderId="0" xfId="0" applyFont="true" applyBorder="false" applyAlignment="true" applyProtection="true">
      <alignment horizontal="left" vertical="center" textRotation="0" wrapText="true" indent="0" shrinkToFit="false"/>
      <protection locked="false" hidden="false"/>
    </xf>
    <xf numFmtId="164" fontId="16" fillId="0" borderId="0" xfId="0" applyFont="true" applyBorder="true" applyAlignment="true" applyProtection="true">
      <alignment horizontal="left" vertical="center" textRotation="0" wrapText="true" indent="0" shrinkToFit="false"/>
      <protection locked="false" hidden="false"/>
    </xf>
    <xf numFmtId="164" fontId="16" fillId="0" borderId="0" xfId="0" applyFont="true" applyBorder="false" applyAlignment="true" applyProtection="true">
      <alignment horizontal="left" vertical="center" textRotation="0" wrapText="true" indent="0" shrinkToFit="false"/>
      <protection locked="false" hidden="false"/>
    </xf>
    <xf numFmtId="165" fontId="17" fillId="22" borderId="5" xfId="0" applyFont="true" applyBorder="true" applyAlignment="true" applyProtection="true">
      <alignment horizontal="left" vertical="top" textRotation="0" wrapText="true" indent="0" shrinkToFit="false"/>
      <protection locked="true" hidden="false"/>
    </xf>
    <xf numFmtId="165" fontId="17" fillId="4" borderId="5" xfId="0" applyFont="true" applyBorder="true" applyAlignment="true" applyProtection="true">
      <alignment horizontal="left" vertical="top" textRotation="0" wrapText="true" indent="0" shrinkToFit="false"/>
      <protection locked="true" hidden="false"/>
    </xf>
    <xf numFmtId="165" fontId="16" fillId="9" borderId="2" xfId="0" applyFont="true" applyBorder="true" applyAlignment="true" applyProtection="true">
      <alignment horizontal="general" vertical="top" textRotation="0" wrapText="true" indent="0" shrinkToFit="false"/>
      <protection locked="false" hidden="false"/>
    </xf>
    <xf numFmtId="165" fontId="16" fillId="10" borderId="5" xfId="0" applyFont="true" applyBorder="true" applyAlignment="true" applyProtection="true">
      <alignment horizontal="left" vertical="top" textRotation="0" wrapText="false" indent="0" shrinkToFit="false"/>
      <protection locked="false" hidden="false"/>
    </xf>
    <xf numFmtId="165" fontId="16" fillId="22" borderId="5" xfId="0" applyFont="true" applyBorder="true" applyAlignment="true" applyProtection="true">
      <alignment horizontal="right" vertical="top" textRotation="0" wrapText="false" indent="0" shrinkToFit="false"/>
      <protection locked="false" hidden="false"/>
    </xf>
    <xf numFmtId="165" fontId="16" fillId="4" borderId="5" xfId="0" applyFont="true" applyBorder="true" applyAlignment="true" applyProtection="true">
      <alignment horizontal="right" vertical="top" textRotation="0" wrapText="false" indent="0" shrinkToFit="false"/>
      <protection locked="false" hidden="false"/>
    </xf>
    <xf numFmtId="165" fontId="16" fillId="9" borderId="6" xfId="0" applyFont="true" applyBorder="true" applyAlignment="true" applyProtection="true">
      <alignment horizontal="general" vertical="top" textRotation="0" wrapText="true" indent="0" shrinkToFit="false"/>
      <protection locked="false" hidden="false"/>
    </xf>
    <xf numFmtId="165" fontId="16" fillId="10" borderId="7" xfId="0" applyFont="true" applyBorder="true" applyAlignment="true" applyProtection="true">
      <alignment horizontal="left" vertical="top" textRotation="0" wrapText="false" indent="0" shrinkToFit="false"/>
      <protection locked="false" hidden="false"/>
    </xf>
    <xf numFmtId="165" fontId="16" fillId="22" borderId="7" xfId="0" applyFont="true" applyBorder="true" applyAlignment="true" applyProtection="true">
      <alignment horizontal="right" vertical="top" textRotation="0" wrapText="false" indent="0" shrinkToFit="false"/>
      <protection locked="false" hidden="false"/>
    </xf>
    <xf numFmtId="165" fontId="16" fillId="4" borderId="7" xfId="0" applyFont="true" applyBorder="true" applyAlignment="true" applyProtection="true">
      <alignment horizontal="right" vertical="top" textRotation="0" wrapText="false" indent="0" shrinkToFit="false"/>
      <protection locked="false" hidden="false"/>
    </xf>
    <xf numFmtId="165" fontId="16" fillId="11" borderId="6" xfId="0" applyFont="true" applyBorder="true" applyAlignment="true" applyProtection="true">
      <alignment horizontal="general" vertical="top" textRotation="0" wrapText="true" indent="0" shrinkToFit="false"/>
      <protection locked="false" hidden="false"/>
    </xf>
    <xf numFmtId="165" fontId="16" fillId="0" borderId="0" xfId="0" applyFont="true" applyBorder="false" applyAlignment="true" applyProtection="true">
      <alignment horizontal="general" vertical="top" textRotation="0" wrapText="true" indent="0" shrinkToFit="false"/>
      <protection locked="false" hidden="false"/>
    </xf>
    <xf numFmtId="165" fontId="17" fillId="16" borderId="2" xfId="0" applyFont="true" applyBorder="true" applyAlignment="true" applyProtection="true">
      <alignment horizontal="center" vertical="center" textRotation="0" wrapText="true" indent="0" shrinkToFit="false"/>
      <protection locked="false" hidden="false"/>
    </xf>
    <xf numFmtId="165" fontId="18" fillId="0" borderId="0" xfId="0" applyFont="true" applyBorder="false" applyAlignment="true" applyProtection="true">
      <alignment horizontal="general" vertical="center" textRotation="0" wrapText="true" indent="0" shrinkToFit="false"/>
      <protection locked="false" hidden="false"/>
    </xf>
    <xf numFmtId="164" fontId="18" fillId="0" borderId="0" xfId="0" applyFont="true" applyBorder="false" applyAlignment="true" applyProtection="true">
      <alignment horizontal="general" vertical="center" textRotation="0" wrapText="false" indent="0" shrinkToFit="false"/>
      <protection locked="false" hidden="false"/>
    </xf>
    <xf numFmtId="164" fontId="16" fillId="0" borderId="0" xfId="0" applyFont="true" applyBorder="false" applyAlignment="true" applyProtection="true">
      <alignment horizontal="general" vertical="center" textRotation="0" wrapText="false" indent="0" shrinkToFit="false"/>
      <protection locked="false" hidden="false"/>
    </xf>
    <xf numFmtId="165" fontId="16" fillId="0" borderId="0" xfId="0" applyFont="true" applyBorder="false" applyAlignment="true" applyProtection="true">
      <alignment horizontal="general" vertical="center" textRotation="0" wrapText="true" indent="0" shrinkToFit="false"/>
      <protection locked="false" hidden="false"/>
    </xf>
    <xf numFmtId="165" fontId="17" fillId="0" borderId="0" xfId="0" applyFont="true" applyBorder="true" applyAlignment="true" applyProtection="true">
      <alignment horizontal="left" vertical="center" textRotation="0" wrapText="true" indent="0" shrinkToFit="false"/>
      <protection locked="false" hidden="false"/>
    </xf>
    <xf numFmtId="165" fontId="18" fillId="25" borderId="2" xfId="0" applyFont="true" applyBorder="true" applyAlignment="true" applyProtection="true">
      <alignment horizontal="left" vertical="center" textRotation="0" wrapText="true" indent="0" shrinkToFit="false"/>
      <protection locked="false" hidden="false"/>
    </xf>
    <xf numFmtId="164" fontId="17" fillId="26" borderId="0" xfId="0" applyFont="true" applyBorder="true" applyAlignment="true" applyProtection="true">
      <alignment horizontal="left" vertical="top" textRotation="0" wrapText="true" indent="15" shrinkToFit="false"/>
      <protection locked="false" hidden="false"/>
    </xf>
    <xf numFmtId="165" fontId="18" fillId="0" borderId="0" xfId="0" applyFont="true" applyBorder="true" applyAlignment="true" applyProtection="true">
      <alignment horizontal="left" vertical="top" textRotation="0" wrapText="true" indent="0" shrinkToFit="false"/>
      <protection locked="false" hidden="false"/>
    </xf>
    <xf numFmtId="165" fontId="18" fillId="25" borderId="2" xfId="0" applyFont="true" applyBorder="true" applyAlignment="true" applyProtection="true">
      <alignment horizontal="left" vertical="top" textRotation="0" wrapText="true" indent="0" shrinkToFit="false"/>
      <protection locked="false" hidden="false"/>
    </xf>
    <xf numFmtId="165" fontId="18" fillId="0" borderId="0" xfId="0" applyFont="true" applyBorder="true" applyAlignment="true" applyProtection="true">
      <alignment horizontal="left" vertical="center" textRotation="0" wrapText="true" indent="0" shrinkToFit="false"/>
      <protection locked="false" hidden="false"/>
    </xf>
    <xf numFmtId="165" fontId="17" fillId="26" borderId="0" xfId="0" applyFont="true" applyBorder="true" applyAlignment="true" applyProtection="true">
      <alignment horizontal="left" vertical="top" textRotation="0" wrapText="true" indent="15" shrinkToFit="false"/>
      <protection locked="false" hidden="false"/>
    </xf>
    <xf numFmtId="164" fontId="20" fillId="0" borderId="0" xfId="0" applyFont="true" applyBorder="true" applyAlignment="true" applyProtection="true">
      <alignment horizontal="left" vertical="top" textRotation="0" wrapText="true" indent="0" shrinkToFit="false"/>
      <protection locked="false" hidden="false"/>
    </xf>
    <xf numFmtId="165" fontId="17" fillId="27" borderId="0" xfId="0" applyFont="true" applyBorder="true" applyAlignment="true" applyProtection="true">
      <alignment horizontal="left" vertical="top" textRotation="0" wrapText="true" indent="15" shrinkToFit="false"/>
      <protection locked="false" hidden="false"/>
    </xf>
    <xf numFmtId="165" fontId="17" fillId="0" borderId="0" xfId="0" applyFont="true" applyBorder="false" applyAlignment="true" applyProtection="true">
      <alignment horizontal="left" vertical="center" textRotation="0" wrapText="true" indent="15" shrinkToFit="false"/>
      <protection locked="false" hidden="false"/>
    </xf>
    <xf numFmtId="165" fontId="17" fillId="10" borderId="5" xfId="0" applyFont="true" applyBorder="true" applyAlignment="true" applyProtection="true">
      <alignment horizontal="center" vertical="center" textRotation="0" wrapText="true" indent="0" shrinkToFit="false"/>
      <protection locked="false" hidden="false"/>
    </xf>
    <xf numFmtId="164" fontId="16" fillId="11" borderId="0" xfId="0" applyFont="true" applyBorder="true" applyAlignment="true" applyProtection="true">
      <alignment horizontal="left" vertical="center" textRotation="0" wrapText="true" indent="0" shrinkToFit="false"/>
      <protection locked="false" hidden="false"/>
    </xf>
    <xf numFmtId="165" fontId="17" fillId="9" borderId="5" xfId="0" applyFont="true" applyBorder="true" applyAlignment="true" applyProtection="true">
      <alignment horizontal="left" vertical="center" textRotation="0" wrapText="true" indent="0" shrinkToFit="false"/>
      <protection locked="false" hidden="false"/>
    </xf>
    <xf numFmtId="165" fontId="18" fillId="28" borderId="5" xfId="0" applyFont="true" applyBorder="true" applyAlignment="true" applyProtection="true">
      <alignment horizontal="center" vertical="center" textRotation="0" wrapText="true" indent="0" shrinkToFit="false"/>
      <protection locked="false" hidden="false"/>
    </xf>
    <xf numFmtId="165" fontId="17" fillId="9" borderId="5" xfId="0" applyFont="true" applyBorder="true" applyAlignment="true" applyProtection="true">
      <alignment horizontal="general" vertical="center" textRotation="0" wrapText="true" indent="0" shrinkToFit="false"/>
      <protection locked="false" hidden="false"/>
    </xf>
    <xf numFmtId="165" fontId="16" fillId="28" borderId="5" xfId="0" applyFont="true" applyBorder="true" applyAlignment="true" applyProtection="true">
      <alignment horizontal="general" vertical="top" textRotation="0" wrapText="true" indent="0" shrinkToFit="false"/>
      <protection locked="false" hidden="false"/>
    </xf>
    <xf numFmtId="165" fontId="17" fillId="0" borderId="0" xfId="0" applyFont="true" applyBorder="true" applyAlignment="true" applyProtection="true">
      <alignment horizontal="center" vertical="center" textRotation="0" wrapText="true" indent="0" shrinkToFit="false"/>
      <protection locked="false" hidden="false"/>
    </xf>
    <xf numFmtId="165" fontId="18" fillId="0" borderId="0" xfId="0" applyFont="true" applyBorder="true" applyAlignment="true" applyProtection="true">
      <alignment horizontal="general" vertical="top" textRotation="0" wrapText="true" indent="0" shrinkToFit="false"/>
      <protection locked="false" hidden="false"/>
    </xf>
    <xf numFmtId="164" fontId="21" fillId="26" borderId="0" xfId="0" applyFont="true" applyBorder="true" applyAlignment="true" applyProtection="true">
      <alignment horizontal="left" vertical="top" textRotation="0" wrapText="true" indent="15" shrinkToFit="false"/>
      <protection locked="false" hidden="false"/>
    </xf>
    <xf numFmtId="165" fontId="21" fillId="26" borderId="0" xfId="0" applyFont="true" applyBorder="true" applyAlignment="true" applyProtection="true">
      <alignment horizontal="left" vertical="top" textRotation="0" wrapText="true" indent="15" shrinkToFit="false"/>
      <protection locked="false" hidden="false"/>
    </xf>
    <xf numFmtId="165" fontId="17" fillId="0" borderId="0" xfId="0" applyFont="true" applyBorder="false" applyAlignment="true" applyProtection="true">
      <alignment horizontal="right" vertical="center" textRotation="0" wrapText="true" indent="0" shrinkToFit="false"/>
      <protection locked="false" hidden="false"/>
    </xf>
    <xf numFmtId="165" fontId="17" fillId="10" borderId="5" xfId="0" applyFont="true" applyBorder="true" applyAlignment="true" applyProtection="true">
      <alignment horizontal="general" vertical="center" textRotation="0" wrapText="true" indent="0" shrinkToFit="false"/>
      <protection locked="false" hidden="false"/>
    </xf>
    <xf numFmtId="164" fontId="17" fillId="10" borderId="5" xfId="0" applyFont="true" applyBorder="true" applyAlignment="true" applyProtection="true">
      <alignment horizontal="general" vertical="center" textRotation="0" wrapText="true" indent="0" shrinkToFit="false"/>
      <protection locked="false" hidden="false"/>
    </xf>
    <xf numFmtId="165" fontId="17" fillId="9" borderId="5" xfId="0" applyFont="true" applyBorder="true" applyAlignment="true" applyProtection="true">
      <alignment horizontal="center" vertical="center" textRotation="0" wrapText="true" indent="0" shrinkToFit="false"/>
      <protection locked="false" hidden="false"/>
    </xf>
    <xf numFmtId="164" fontId="20" fillId="9" borderId="5" xfId="0" applyFont="true" applyBorder="true" applyAlignment="true" applyProtection="true">
      <alignment horizontal="left" vertical="center" textRotation="0" wrapText="true" indent="0" shrinkToFit="false"/>
      <protection locked="false" hidden="false"/>
    </xf>
    <xf numFmtId="165" fontId="17" fillId="9" borderId="5" xfId="0" applyFont="true" applyBorder="true" applyAlignment="true" applyProtection="true">
      <alignment horizontal="general" vertical="top" textRotation="0" wrapText="true" indent="0" shrinkToFit="false"/>
      <protection locked="false" hidden="false"/>
    </xf>
    <xf numFmtId="164" fontId="17" fillId="9" borderId="5" xfId="0" applyFont="true" applyBorder="true" applyAlignment="true" applyProtection="true">
      <alignment horizontal="general" vertical="top" textRotation="0" wrapText="false" indent="0" shrinkToFit="false"/>
      <protection locked="false" hidden="false"/>
    </xf>
    <xf numFmtId="164" fontId="16" fillId="28" borderId="5" xfId="0" applyFont="true" applyBorder="true" applyAlignment="true" applyProtection="true">
      <alignment horizontal="general" vertical="top" textRotation="0" wrapText="false" indent="0" shrinkToFit="false"/>
      <protection locked="false" hidden="false"/>
    </xf>
    <xf numFmtId="164" fontId="17" fillId="0" borderId="0" xfId="0" applyFont="true" applyBorder="false" applyAlignment="true" applyProtection="true">
      <alignment horizontal="center" vertical="center" textRotation="0" wrapText="false" indent="0" shrinkToFit="false"/>
      <protection locked="false" hidden="false"/>
    </xf>
    <xf numFmtId="164" fontId="17" fillId="0" borderId="0" xfId="0" applyFont="true" applyBorder="false" applyAlignment="true" applyProtection="true">
      <alignment horizontal="general" vertical="center" textRotation="0" wrapText="false" indent="0" shrinkToFit="false"/>
      <protection locked="false" hidden="false"/>
    </xf>
    <xf numFmtId="164" fontId="16" fillId="0" borderId="0" xfId="0" applyFont="true" applyBorder="false" applyAlignment="true" applyProtection="true">
      <alignment horizontal="general" vertical="center" textRotation="0" wrapText="true" indent="0" shrinkToFit="false"/>
      <protection locked="false" hidden="false"/>
    </xf>
    <xf numFmtId="164" fontId="16" fillId="0" borderId="0" xfId="0" applyFont="true" applyBorder="false" applyAlignment="true" applyProtection="true">
      <alignment horizontal="left" vertical="center" textRotation="0" wrapText="false" indent="0" shrinkToFit="false"/>
      <protection locked="false" hidden="false"/>
    </xf>
    <xf numFmtId="164" fontId="16" fillId="0" borderId="0" xfId="0" applyFont="true" applyBorder="false" applyAlignment="true" applyProtection="true">
      <alignment horizontal="right" vertical="center" textRotation="0" wrapText="false" indent="0" shrinkToFit="false"/>
      <protection locked="false" hidden="false"/>
    </xf>
    <xf numFmtId="164" fontId="16" fillId="0" borderId="0" xfId="0" applyFont="true" applyBorder="false" applyAlignment="true" applyProtection="true">
      <alignment horizontal="center" vertical="top" textRotation="0" wrapText="true" indent="0" shrinkToFit="false"/>
      <protection locked="false" hidden="false"/>
    </xf>
    <xf numFmtId="164" fontId="17" fillId="0" borderId="8" xfId="27" applyFont="true" applyBorder="true" applyAlignment="true" applyProtection="true">
      <alignment horizontal="center" vertical="center" textRotation="0" wrapText="false" indent="0" shrinkToFit="false"/>
      <protection locked="true" hidden="false"/>
    </xf>
    <xf numFmtId="164" fontId="17" fillId="0" borderId="9" xfId="27" applyFont="true" applyBorder="true" applyAlignment="true" applyProtection="true">
      <alignment horizontal="general" vertical="center" textRotation="0" wrapText="false" indent="0" shrinkToFit="false"/>
      <protection locked="true" hidden="false"/>
    </xf>
    <xf numFmtId="164" fontId="17" fillId="10" borderId="8" xfId="27" applyFont="true" applyBorder="true" applyAlignment="true" applyProtection="true">
      <alignment horizontal="center" vertical="center" textRotation="0" wrapText="true" indent="0" shrinkToFit="false"/>
      <protection locked="true" hidden="false"/>
    </xf>
    <xf numFmtId="164" fontId="17" fillId="10" borderId="10" xfId="27" applyFont="true" applyBorder="true" applyAlignment="true" applyProtection="true">
      <alignment horizontal="center" vertical="center" textRotation="0" wrapText="false" indent="0" shrinkToFit="false"/>
      <protection locked="true" hidden="false"/>
    </xf>
    <xf numFmtId="164" fontId="17" fillId="0" borderId="11" xfId="26" applyFont="true" applyBorder="true" applyAlignment="true" applyProtection="true">
      <alignment horizontal="center" vertical="center" textRotation="0" wrapText="false" indent="0" shrinkToFit="false"/>
      <protection locked="true" hidden="false"/>
    </xf>
    <xf numFmtId="164" fontId="17" fillId="16" borderId="6" xfId="27" applyFont="true" applyBorder="true" applyAlignment="true" applyProtection="true">
      <alignment horizontal="right" vertical="center" textRotation="0" wrapText="true" indent="0" shrinkToFit="false"/>
      <protection locked="true" hidden="false"/>
    </xf>
    <xf numFmtId="164" fontId="17" fillId="8" borderId="6" xfId="27" applyFont="true" applyBorder="true" applyAlignment="true" applyProtection="true">
      <alignment horizontal="center" vertical="center" textRotation="0" wrapText="true" indent="0" shrinkToFit="false"/>
      <protection locked="true" hidden="false"/>
    </xf>
    <xf numFmtId="175" fontId="17" fillId="16" borderId="6" xfId="27" applyFont="true" applyBorder="true" applyAlignment="true" applyProtection="true">
      <alignment horizontal="center" vertical="center" textRotation="0" wrapText="true" indent="0" shrinkToFit="false"/>
      <protection locked="true" hidden="false"/>
    </xf>
    <xf numFmtId="164" fontId="16" fillId="0" borderId="0" xfId="0" applyFont="true" applyBorder="false" applyAlignment="true" applyProtection="true">
      <alignment horizontal="general" vertical="top" textRotation="0" wrapText="false" indent="0" shrinkToFit="false"/>
      <protection locked="true" hidden="false"/>
    </xf>
    <xf numFmtId="169" fontId="17" fillId="0" borderId="6" xfId="26" applyFont="true" applyBorder="true" applyAlignment="true" applyProtection="true">
      <alignment horizontal="center" vertical="center" textRotation="0" wrapText="false" indent="0" shrinkToFit="false"/>
      <protection locked="false" hidden="false"/>
    </xf>
    <xf numFmtId="169" fontId="17" fillId="0" borderId="12" xfId="26" applyFont="true" applyBorder="true" applyAlignment="true" applyProtection="true">
      <alignment horizontal="left" vertical="center" textRotation="0" wrapText="false" indent="0" shrinkToFit="false"/>
      <protection locked="false" hidden="false"/>
    </xf>
    <xf numFmtId="169" fontId="16" fillId="10" borderId="6" xfId="26" applyFont="true" applyBorder="true" applyAlignment="true" applyProtection="true">
      <alignment horizontal="left" vertical="center" textRotation="0" wrapText="true" indent="0" shrinkToFit="false"/>
      <protection locked="false" hidden="false"/>
    </xf>
    <xf numFmtId="164" fontId="16" fillId="10" borderId="2" xfId="26" applyFont="true" applyBorder="true" applyAlignment="true" applyProtection="true">
      <alignment horizontal="left" vertical="center" textRotation="0" wrapText="false" indent="0" shrinkToFit="false"/>
      <protection locked="false" hidden="false"/>
    </xf>
    <xf numFmtId="164" fontId="17" fillId="0" borderId="11" xfId="26" applyFont="true" applyBorder="true" applyAlignment="true" applyProtection="true">
      <alignment horizontal="center" vertical="center" textRotation="0" wrapText="false" indent="0" shrinkToFit="false"/>
      <protection locked="false" hidden="false"/>
    </xf>
    <xf numFmtId="169" fontId="16" fillId="10" borderId="11" xfId="26" applyFont="true" applyBorder="true" applyAlignment="true" applyProtection="true">
      <alignment horizontal="right" vertical="center" textRotation="0" wrapText="false" indent="0" shrinkToFit="false"/>
      <protection locked="false" hidden="false"/>
    </xf>
    <xf numFmtId="164" fontId="28" fillId="8" borderId="2" xfId="0" applyFont="true" applyBorder="true" applyAlignment="true" applyProtection="true">
      <alignment horizontal="general" vertical="center" textRotation="0" wrapText="false" indent="0" shrinkToFit="false"/>
      <protection locked="false" hidden="false"/>
    </xf>
    <xf numFmtId="178" fontId="28" fillId="10" borderId="2" xfId="0" applyFont="true" applyBorder="true" applyAlignment="true" applyProtection="true">
      <alignment horizontal="right" vertical="center" textRotation="0" wrapText="false" indent="0" shrinkToFit="false"/>
      <protection locked="false" hidden="false"/>
    </xf>
    <xf numFmtId="169" fontId="16" fillId="10" borderId="2" xfId="0" applyFont="true" applyBorder="true" applyAlignment="true" applyProtection="true">
      <alignment horizontal="center" vertical="top" textRotation="0" wrapText="true" indent="0" shrinkToFit="false"/>
      <protection locked="false" hidden="false"/>
    </xf>
    <xf numFmtId="164" fontId="16" fillId="10" borderId="13" xfId="26" applyFont="true" applyBorder="true" applyAlignment="true" applyProtection="true">
      <alignment horizontal="left" vertical="center" textRotation="0" wrapText="false" indent="0" shrinkToFit="false"/>
      <protection locked="false" hidden="false"/>
    </xf>
    <xf numFmtId="164" fontId="17" fillId="0" borderId="14" xfId="26" applyFont="true" applyBorder="true" applyAlignment="true" applyProtection="true">
      <alignment horizontal="center" vertical="center" textRotation="0" wrapText="false" indent="0" shrinkToFit="false"/>
      <protection locked="false" hidden="false"/>
    </xf>
    <xf numFmtId="164" fontId="17" fillId="29" borderId="6" xfId="26" applyFont="true" applyBorder="true" applyAlignment="true" applyProtection="true">
      <alignment horizontal="center" vertical="center" textRotation="0" wrapText="false" indent="0" shrinkToFit="false"/>
      <protection locked="false" hidden="false"/>
    </xf>
    <xf numFmtId="169" fontId="17" fillId="29" borderId="12" xfId="26" applyFont="true" applyBorder="true" applyAlignment="true" applyProtection="true">
      <alignment horizontal="left" vertical="center" textRotation="0" wrapText="false" indent="0" shrinkToFit="false"/>
      <protection locked="false" hidden="false"/>
    </xf>
    <xf numFmtId="169" fontId="16" fillId="29" borderId="6" xfId="26" applyFont="true" applyBorder="true" applyAlignment="true" applyProtection="true">
      <alignment horizontal="left" vertical="center" textRotation="0" wrapText="true" indent="0" shrinkToFit="false"/>
      <protection locked="false" hidden="false"/>
    </xf>
    <xf numFmtId="169" fontId="16" fillId="29" borderId="11" xfId="26" applyFont="true" applyBorder="true" applyAlignment="true" applyProtection="true">
      <alignment horizontal="left" vertical="center" textRotation="0" wrapText="false" indent="0" shrinkToFit="false"/>
      <protection locked="false" hidden="false"/>
    </xf>
    <xf numFmtId="164" fontId="19" fillId="8" borderId="2" xfId="0" applyFont="true" applyBorder="true" applyAlignment="true" applyProtection="true">
      <alignment horizontal="center" vertical="center" textRotation="0" wrapText="false" indent="0" shrinkToFit="false"/>
      <protection locked="false" hidden="false"/>
    </xf>
    <xf numFmtId="169" fontId="16" fillId="10" borderId="11" xfId="26" applyFont="true" applyBorder="true" applyAlignment="true" applyProtection="true">
      <alignment horizontal="right" vertical="center" textRotation="0" wrapText="true" indent="0" shrinkToFit="false"/>
      <protection locked="false" hidden="false"/>
    </xf>
    <xf numFmtId="164" fontId="16" fillId="0" borderId="0" xfId="0" applyFont="true" applyBorder="false" applyAlignment="true" applyProtection="true">
      <alignment horizontal="center" vertical="bottom" textRotation="0" wrapText="false" indent="0" shrinkToFit="false"/>
      <protection locked="false" hidden="false"/>
    </xf>
    <xf numFmtId="164" fontId="19" fillId="0" borderId="5" xfId="0" applyFont="true" applyBorder="true" applyAlignment="true" applyProtection="true">
      <alignment horizontal="center" vertical="center" textRotation="0" wrapText="true" indent="0" shrinkToFit="false"/>
      <protection locked="false" hidden="false"/>
    </xf>
    <xf numFmtId="164" fontId="19" fillId="0" borderId="0" xfId="0" applyFont="true" applyBorder="false" applyAlignment="true" applyProtection="true">
      <alignment horizontal="center" vertical="center" textRotation="0" wrapText="true" indent="0" shrinkToFit="false"/>
      <protection locked="false" hidden="false"/>
    </xf>
    <xf numFmtId="175" fontId="19" fillId="0" borderId="0" xfId="0" applyFont="true" applyBorder="false" applyAlignment="true" applyProtection="true">
      <alignment horizontal="center" vertical="center" textRotation="0" wrapText="true" indent="0" shrinkToFit="false"/>
      <protection locked="false" hidden="false"/>
    </xf>
    <xf numFmtId="164" fontId="28" fillId="0" borderId="5" xfId="0" applyFont="true" applyBorder="true" applyAlignment="true" applyProtection="true">
      <alignment horizontal="general" vertical="bottom" textRotation="0" wrapText="false" indent="0" shrinkToFit="false"/>
      <protection locked="false" hidden="false"/>
    </xf>
    <xf numFmtId="164" fontId="28" fillId="11" borderId="5" xfId="0" applyFont="true" applyBorder="true" applyAlignment="true" applyProtection="true">
      <alignment horizontal="general" vertical="bottom" textRotation="0" wrapText="false" indent="0" shrinkToFit="false"/>
      <protection locked="false" hidden="false"/>
    </xf>
    <xf numFmtId="175" fontId="28" fillId="11" borderId="5" xfId="0" applyFont="true" applyBorder="true" applyAlignment="true" applyProtection="true">
      <alignment horizontal="general" vertical="bottom" textRotation="0" wrapText="false" indent="0" shrinkToFit="false"/>
      <protection locked="false" hidden="false"/>
    </xf>
    <xf numFmtId="164" fontId="28" fillId="0" borderId="5" xfId="0" applyFont="true" applyBorder="true" applyAlignment="true" applyProtection="true">
      <alignment horizontal="general" vertical="center" textRotation="0" wrapText="false" indent="0" shrinkToFit="false"/>
      <protection locked="false" hidden="false"/>
    </xf>
    <xf numFmtId="164" fontId="28" fillId="11" borderId="5" xfId="0" applyFont="true" applyBorder="true" applyAlignment="true" applyProtection="true">
      <alignment horizontal="general" vertical="center" textRotation="0" wrapText="false" indent="0" shrinkToFit="false"/>
      <protection locked="false" hidden="false"/>
    </xf>
    <xf numFmtId="175" fontId="28" fillId="11" borderId="5" xfId="0" applyFont="true" applyBorder="true" applyAlignment="true" applyProtection="true">
      <alignment horizontal="general" vertical="center" textRotation="0" wrapText="false" indent="0" shrinkToFit="false"/>
      <protection locked="false" hidden="false"/>
    </xf>
    <xf numFmtId="164" fontId="28" fillId="30" borderId="5" xfId="0" applyFont="true" applyBorder="true" applyAlignment="true" applyProtection="true">
      <alignment horizontal="general" vertical="bottom" textRotation="0" wrapText="false" indent="0" shrinkToFit="false"/>
      <protection locked="false" hidden="false"/>
    </xf>
    <xf numFmtId="175" fontId="28" fillId="30" borderId="5" xfId="0" applyFont="true" applyBorder="true" applyAlignment="true" applyProtection="true">
      <alignment horizontal="general" vertical="bottom" textRotation="0" wrapText="false" indent="0" shrinkToFit="false"/>
      <protection locked="false" hidden="false"/>
    </xf>
    <xf numFmtId="164" fontId="28" fillId="31" borderId="5" xfId="0" applyFont="true" applyBorder="true" applyAlignment="true" applyProtection="true">
      <alignment horizontal="general" vertical="bottom" textRotation="0" wrapText="false" indent="0" shrinkToFit="false"/>
      <protection locked="false" hidden="false"/>
    </xf>
    <xf numFmtId="175" fontId="28" fillId="31" borderId="5" xfId="0" applyFont="true" applyBorder="true" applyAlignment="true" applyProtection="true">
      <alignment horizontal="general" vertical="bottom" textRotation="0" wrapText="false" indent="0" shrinkToFit="false"/>
      <protection locked="false" hidden="false"/>
    </xf>
    <xf numFmtId="179" fontId="28" fillId="31" borderId="5" xfId="0" applyFont="true" applyBorder="true" applyAlignment="true" applyProtection="true">
      <alignment horizontal="general" vertical="bottom" textRotation="0" wrapText="false" indent="0" shrinkToFit="false"/>
      <protection locked="false" hidden="false"/>
    </xf>
    <xf numFmtId="164" fontId="17" fillId="0" borderId="2" xfId="0" applyFont="true" applyBorder="true" applyAlignment="true" applyProtection="true">
      <alignment horizontal="general" vertical="bottom" textRotation="0" wrapText="false" indent="0" shrinkToFit="false"/>
      <protection locked="false" hidden="false"/>
    </xf>
    <xf numFmtId="164" fontId="16" fillId="0" borderId="2" xfId="0" applyFont="true" applyBorder="true" applyAlignment="true" applyProtection="true">
      <alignment horizontal="general" vertical="bottom" textRotation="0" wrapText="false" indent="0" shrinkToFit="false"/>
      <protection locked="false" hidden="false"/>
    </xf>
    <xf numFmtId="164" fontId="17" fillId="0" borderId="2" xfId="0" applyFont="true" applyBorder="true" applyAlignment="true" applyProtection="true">
      <alignment horizontal="center" vertical="bottom" textRotation="0" wrapText="false" indent="0" shrinkToFit="false"/>
      <protection locked="false" hidden="false"/>
    </xf>
    <xf numFmtId="164" fontId="16" fillId="0" borderId="2" xfId="0" applyFont="true" applyBorder="true" applyAlignment="true" applyProtection="true">
      <alignment horizontal="center" vertical="bottom" textRotation="0" wrapText="false" indent="0" shrinkToFit="false"/>
      <protection locked="false" hidden="false"/>
    </xf>
    <xf numFmtId="164" fontId="17" fillId="0" borderId="0" xfId="0" applyFont="true" applyBorder="false" applyAlignment="true" applyProtection="true">
      <alignment horizontal="general" vertical="bottom" textRotation="0" wrapText="false" indent="0" shrinkToFit="false"/>
      <protection locked="false" hidden="false"/>
    </xf>
    <xf numFmtId="164" fontId="23" fillId="0" borderId="0" xfId="0" applyFont="true" applyBorder="false" applyAlignment="true" applyProtection="true">
      <alignment horizontal="general" vertical="bottom" textRotation="0" wrapText="false" indent="0" shrinkToFit="false"/>
      <protection locked="false" hidden="false"/>
    </xf>
  </cellXfs>
  <cellStyles count="26">
    <cellStyle name="Normal" xfId="0" builtinId="0"/>
    <cellStyle name="Comma" xfId="15" builtinId="3"/>
    <cellStyle name="Comma [0]" xfId="16" builtinId="6"/>
    <cellStyle name="Currency" xfId="17" builtinId="4"/>
    <cellStyle name="Currency [0]" xfId="18" builtinId="7"/>
    <cellStyle name="Percent" xfId="19" builtinId="5"/>
    <cellStyle name="Accent 1 14" xfId="21"/>
    <cellStyle name="Accent 13" xfId="22"/>
    <cellStyle name="Accent 2 15" xfId="23"/>
    <cellStyle name="Accent 3 16" xfId="24"/>
    <cellStyle name="Bad 10" xfId="25"/>
    <cellStyle name="Catégorie de la table dynamique" xfId="26"/>
    <cellStyle name="Champ de la table dynamique" xfId="27"/>
    <cellStyle name="En-tête" xfId="28"/>
    <cellStyle name="Error 12" xfId="29"/>
    <cellStyle name="Footnote 5" xfId="30"/>
    <cellStyle name="Good 8" xfId="31"/>
    <cellStyle name="Heading 1 1" xfId="32"/>
    <cellStyle name="Heading 2 2" xfId="33"/>
    <cellStyle name="Hyperlink 6" xfId="34"/>
    <cellStyle name="Neutral 9" xfId="35"/>
    <cellStyle name="Note 4" xfId="36"/>
    <cellStyle name="Status 7" xfId="37"/>
    <cellStyle name="Text 3" xfId="38"/>
    <cellStyle name="Warning 11" xfId="39"/>
    <cellStyle name="*unknown*" xfId="20" builtinId="8"/>
  </cellStyles>
  <colors>
    <indexedColors>
      <rgbColor rgb="FF000000"/>
      <rgbColor rgb="FFFFFFFF"/>
      <rgbColor rgb="FFCC0000"/>
      <rgbColor rgb="FF00FF00"/>
      <rgbColor rgb="FF0000EE"/>
      <rgbColor rgb="FFFFE994"/>
      <rgbColor rgb="FFFF00FF"/>
      <rgbColor rgb="FFEEEEEE"/>
      <rgbColor rgb="FF800000"/>
      <rgbColor rgb="FF006600"/>
      <rgbColor rgb="FF000080"/>
      <rgbColor rgb="FF996600"/>
      <rgbColor rgb="FF800080"/>
      <rgbColor rgb="FF008080"/>
      <rgbColor rgb="FFC5E0B4"/>
      <rgbColor rgb="FF808080"/>
      <rgbColor rgb="FFC2DEEA"/>
      <rgbColor rgb="FF993366"/>
      <rgbColor rgb="FFFFFFCC"/>
      <rgbColor rgb="FFCCFFFF"/>
      <rgbColor rgb="FF660066"/>
      <rgbColor rgb="FFDDE8CB"/>
      <rgbColor rgb="FF0563C1"/>
      <rgbColor rgb="FFBDD7EE"/>
      <rgbColor rgb="FF000080"/>
      <rgbColor rgb="FFFF00FF"/>
      <rgbColor rgb="FFFFE699"/>
      <rgbColor rgb="FFFFFFD7"/>
      <rgbColor rgb="FF800080"/>
      <rgbColor rgb="FF800000"/>
      <rgbColor rgb="FF008080"/>
      <rgbColor rgb="FF0000FF"/>
      <rgbColor rgb="FFFFFFA6"/>
      <rgbColor rgb="FFDAE3F3"/>
      <rgbColor rgb="FFCCFFCC"/>
      <rgbColor rgb="FFFFFF99"/>
      <rgbColor rgb="FFAADCF7"/>
      <rgbColor rgb="FFFFCCCC"/>
      <rgbColor rgb="FFF7D1D5"/>
      <rgbColor rgb="FFFFCC99"/>
      <rgbColor rgb="FF3366FF"/>
      <rgbColor rgb="FF80E0D3"/>
      <rgbColor rgb="FFA8DE8C"/>
      <rgbColor rgb="FFFFDE59"/>
      <rgbColor rgb="FFE8F2A1"/>
      <rgbColor rgb="FFFFF2CC"/>
      <rgbColor rgb="FFE7E6E6"/>
      <rgbColor rgb="FFDDDDDD"/>
      <rgbColor rgb="FF003366"/>
      <rgbColor rgb="FFE6E6E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0</xdr:rowOff>
    </xdr:from>
    <xdr:to>
      <xdr:col>6</xdr:col>
      <xdr:colOff>1751400</xdr:colOff>
      <xdr:row>23</xdr:row>
      <xdr:rowOff>142200</xdr:rowOff>
    </xdr:to>
    <xdr:sp>
      <xdr:nvSpPr>
        <xdr:cNvPr id="0" name="CustomShape 1" hidden="1"/>
        <xdr:cNvSpPr/>
      </xdr:nvSpPr>
      <xdr:spPr>
        <a:xfrm>
          <a:off x="0" y="0"/>
          <a:ext cx="8372880" cy="8723880"/>
        </a:xfrm>
        <a:prstGeom prst="rect">
          <a:avLst/>
        </a:prstGeom>
        <a:solidFill>
          <a:srgbClr val="ffffff"/>
        </a:solidFill>
        <a:ln w="9360">
          <a:noFill/>
        </a:ln>
      </xdr:spPr>
      <xdr:style>
        <a:lnRef idx="0"/>
        <a:fillRef idx="0"/>
        <a:effectRef idx="0"/>
        <a:fontRef idx="minor"/>
      </xdr:style>
    </xdr:sp>
    <xdr:clientData/>
  </xdr:twoCellAnchor>
  <xdr:twoCellAnchor editAs="twoCell">
    <xdr:from>
      <xdr:col>0</xdr:col>
      <xdr:colOff>0</xdr:colOff>
      <xdr:row>0</xdr:row>
      <xdr:rowOff>0</xdr:rowOff>
    </xdr:from>
    <xdr:to>
      <xdr:col>6</xdr:col>
      <xdr:colOff>1751400</xdr:colOff>
      <xdr:row>23</xdr:row>
      <xdr:rowOff>142200</xdr:rowOff>
    </xdr:to>
    <xdr:sp>
      <xdr:nvSpPr>
        <xdr:cNvPr id="1" name="CustomShape 1" hidden="1"/>
        <xdr:cNvSpPr/>
      </xdr:nvSpPr>
      <xdr:spPr>
        <a:xfrm>
          <a:off x="0" y="0"/>
          <a:ext cx="8372880" cy="8723880"/>
        </a:xfrm>
        <a:prstGeom prst="rect">
          <a:avLst/>
        </a:prstGeom>
        <a:solidFill>
          <a:srgbClr val="ffffff"/>
        </a:solidFill>
        <a:ln w="9360">
          <a:noFill/>
        </a:ln>
      </xdr:spPr>
      <xdr:style>
        <a:lnRef idx="0"/>
        <a:fillRef idx="0"/>
        <a:effectRef idx="0"/>
        <a:fontRef idx="minor"/>
      </xdr:style>
    </xdr:sp>
    <xdr:clientData/>
  </xdr:twoCellAnchor>
  <xdr:twoCellAnchor editAs="twoCell">
    <xdr:from>
      <xdr:col>0</xdr:col>
      <xdr:colOff>0</xdr:colOff>
      <xdr:row>0</xdr:row>
      <xdr:rowOff>0</xdr:rowOff>
    </xdr:from>
    <xdr:to>
      <xdr:col>6</xdr:col>
      <xdr:colOff>1751400</xdr:colOff>
      <xdr:row>23</xdr:row>
      <xdr:rowOff>142200</xdr:rowOff>
    </xdr:to>
    <xdr:sp>
      <xdr:nvSpPr>
        <xdr:cNvPr id="2" name="CustomShape 1" hidden="1"/>
        <xdr:cNvSpPr/>
      </xdr:nvSpPr>
      <xdr:spPr>
        <a:xfrm>
          <a:off x="0" y="0"/>
          <a:ext cx="8372880" cy="8723880"/>
        </a:xfrm>
        <a:prstGeom prst="rect">
          <a:avLst/>
        </a:prstGeom>
        <a:solidFill>
          <a:srgbClr val="ffffff"/>
        </a:solidFill>
        <a:ln w="9360">
          <a:noFill/>
        </a:ln>
      </xdr:spPr>
      <xdr:style>
        <a:lnRef idx="0"/>
        <a:fillRef idx="0"/>
        <a:effectRef idx="0"/>
        <a:fontRef idx="minor"/>
      </xdr:style>
    </xdr:sp>
    <xdr:clientData/>
  </xdr:twoCellAnchor>
  <xdr:twoCellAnchor editAs="twoCell">
    <xdr:from>
      <xdr:col>0</xdr:col>
      <xdr:colOff>0</xdr:colOff>
      <xdr:row>0</xdr:row>
      <xdr:rowOff>0</xdr:rowOff>
    </xdr:from>
    <xdr:to>
      <xdr:col>6</xdr:col>
      <xdr:colOff>1751400</xdr:colOff>
      <xdr:row>23</xdr:row>
      <xdr:rowOff>142200</xdr:rowOff>
    </xdr:to>
    <xdr:sp>
      <xdr:nvSpPr>
        <xdr:cNvPr id="3" name="CustomShape 1" hidden="1"/>
        <xdr:cNvSpPr/>
      </xdr:nvSpPr>
      <xdr:spPr>
        <a:xfrm>
          <a:off x="0" y="0"/>
          <a:ext cx="8372880" cy="8723880"/>
        </a:xfrm>
        <a:prstGeom prst="rect">
          <a:avLst/>
        </a:prstGeom>
        <a:solidFill>
          <a:srgbClr val="ffffff"/>
        </a:solidFill>
        <a:ln w="9360">
          <a:noFill/>
        </a:ln>
      </xdr:spPr>
      <xdr:style>
        <a:lnRef idx="0"/>
        <a:fillRef idx="0"/>
        <a:effectRef idx="0"/>
        <a:fontRef idx="minor"/>
      </xdr:style>
    </xdr:sp>
    <xdr:clientData/>
  </xdr:twoCellAnchor>
  <xdr:twoCellAnchor editAs="twoCell">
    <xdr:from>
      <xdr:col>0</xdr:col>
      <xdr:colOff>0</xdr:colOff>
      <xdr:row>0</xdr:row>
      <xdr:rowOff>0</xdr:rowOff>
    </xdr:from>
    <xdr:to>
      <xdr:col>6</xdr:col>
      <xdr:colOff>1751400</xdr:colOff>
      <xdr:row>23</xdr:row>
      <xdr:rowOff>142200</xdr:rowOff>
    </xdr:to>
    <xdr:sp>
      <xdr:nvSpPr>
        <xdr:cNvPr id="4" name="CustomShape 1" hidden="1"/>
        <xdr:cNvSpPr/>
      </xdr:nvSpPr>
      <xdr:spPr>
        <a:xfrm>
          <a:off x="0" y="0"/>
          <a:ext cx="8372880" cy="8723880"/>
        </a:xfrm>
        <a:prstGeom prst="rect">
          <a:avLst/>
        </a:prstGeom>
        <a:solidFill>
          <a:srgbClr val="ffffff"/>
        </a:solidFill>
        <a:ln w="9360">
          <a:noFill/>
        </a:ln>
      </xdr:spPr>
      <xdr:style>
        <a:lnRef idx="0"/>
        <a:fillRef idx="0"/>
        <a:effectRef idx="0"/>
        <a:fontRef idx="minor"/>
      </xdr:style>
    </xdr:sp>
    <xdr:clientData/>
  </xdr:twoCellAnchor>
  <xdr:twoCellAnchor editAs="twoCell">
    <xdr:from>
      <xdr:col>0</xdr:col>
      <xdr:colOff>0</xdr:colOff>
      <xdr:row>0</xdr:row>
      <xdr:rowOff>0</xdr:rowOff>
    </xdr:from>
    <xdr:to>
      <xdr:col>6</xdr:col>
      <xdr:colOff>1751400</xdr:colOff>
      <xdr:row>23</xdr:row>
      <xdr:rowOff>142200</xdr:rowOff>
    </xdr:to>
    <xdr:sp>
      <xdr:nvSpPr>
        <xdr:cNvPr id="5" name="CustomShape 1" hidden="1"/>
        <xdr:cNvSpPr/>
      </xdr:nvSpPr>
      <xdr:spPr>
        <a:xfrm>
          <a:off x="0" y="0"/>
          <a:ext cx="8372880" cy="8723880"/>
        </a:xfrm>
        <a:prstGeom prst="rect">
          <a:avLst/>
        </a:prstGeom>
        <a:solidFill>
          <a:srgbClr val="ffffff"/>
        </a:solidFill>
        <a:ln w="9360">
          <a:noFill/>
        </a:ln>
      </xdr:spPr>
      <xdr:style>
        <a:lnRef idx="0"/>
        <a:fillRef idx="0"/>
        <a:effectRef idx="0"/>
        <a:fontRef idx="minor"/>
      </xdr:style>
    </xdr:sp>
    <xdr:clientData/>
  </xdr:twoCellAnchor>
  <xdr:twoCellAnchor editAs="twoCell">
    <xdr:from>
      <xdr:col>0</xdr:col>
      <xdr:colOff>0</xdr:colOff>
      <xdr:row>0</xdr:row>
      <xdr:rowOff>0</xdr:rowOff>
    </xdr:from>
    <xdr:to>
      <xdr:col>6</xdr:col>
      <xdr:colOff>1751400</xdr:colOff>
      <xdr:row>23</xdr:row>
      <xdr:rowOff>142200</xdr:rowOff>
    </xdr:to>
    <xdr:sp>
      <xdr:nvSpPr>
        <xdr:cNvPr id="6" name="CustomShape 1" hidden="1"/>
        <xdr:cNvSpPr/>
      </xdr:nvSpPr>
      <xdr:spPr>
        <a:xfrm>
          <a:off x="0" y="0"/>
          <a:ext cx="8372880" cy="8723880"/>
        </a:xfrm>
        <a:prstGeom prst="rect">
          <a:avLst/>
        </a:prstGeom>
        <a:solidFill>
          <a:srgbClr val="ffffff"/>
        </a:solidFill>
        <a:ln w="9360">
          <a:noFill/>
        </a:ln>
      </xdr:spPr>
      <xdr:style>
        <a:lnRef idx="0"/>
        <a:fillRef idx="0"/>
        <a:effectRef idx="0"/>
        <a:fontRef idx="minor"/>
      </xdr:style>
    </xdr:sp>
    <xdr:clientData/>
  </xdr:twoCellAnchor>
  <xdr:twoCellAnchor editAs="twoCell">
    <xdr:from>
      <xdr:col>0</xdr:col>
      <xdr:colOff>0</xdr:colOff>
      <xdr:row>0</xdr:row>
      <xdr:rowOff>0</xdr:rowOff>
    </xdr:from>
    <xdr:to>
      <xdr:col>6</xdr:col>
      <xdr:colOff>1751400</xdr:colOff>
      <xdr:row>23</xdr:row>
      <xdr:rowOff>142200</xdr:rowOff>
    </xdr:to>
    <xdr:sp>
      <xdr:nvSpPr>
        <xdr:cNvPr id="7" name="CustomShape 1" hidden="1"/>
        <xdr:cNvSpPr/>
      </xdr:nvSpPr>
      <xdr:spPr>
        <a:xfrm>
          <a:off x="0" y="0"/>
          <a:ext cx="8372880" cy="8723880"/>
        </a:xfrm>
        <a:prstGeom prst="rect">
          <a:avLst/>
        </a:prstGeom>
        <a:solidFill>
          <a:srgbClr val="ffffff"/>
        </a:solidFill>
        <a:ln w="9360">
          <a:noFill/>
        </a:ln>
      </xdr:spPr>
      <xdr:style>
        <a:lnRef idx="0"/>
        <a:fillRef idx="0"/>
        <a:effectRef idx="0"/>
        <a:fontRef idx="minor"/>
      </xdr:style>
    </xdr:sp>
    <xdr:clientData/>
  </xdr:twoCellAnchor>
  <xdr:twoCellAnchor editAs="twoCell">
    <xdr:from>
      <xdr:col>0</xdr:col>
      <xdr:colOff>0</xdr:colOff>
      <xdr:row>0</xdr:row>
      <xdr:rowOff>0</xdr:rowOff>
    </xdr:from>
    <xdr:to>
      <xdr:col>6</xdr:col>
      <xdr:colOff>1751400</xdr:colOff>
      <xdr:row>23</xdr:row>
      <xdr:rowOff>142200</xdr:rowOff>
    </xdr:to>
    <xdr:sp>
      <xdr:nvSpPr>
        <xdr:cNvPr id="8" name="CustomShape 1" hidden="1"/>
        <xdr:cNvSpPr/>
      </xdr:nvSpPr>
      <xdr:spPr>
        <a:xfrm>
          <a:off x="0" y="0"/>
          <a:ext cx="8372880" cy="8723880"/>
        </a:xfrm>
        <a:prstGeom prst="rect">
          <a:avLst/>
        </a:prstGeom>
        <a:solidFill>
          <a:srgbClr val="ffffff"/>
        </a:solidFill>
        <a:ln w="9360">
          <a:noFill/>
        </a:ln>
      </xdr:spPr>
      <xdr:style>
        <a:lnRef idx="0"/>
        <a:fillRef idx="0"/>
        <a:effectRef idx="0"/>
        <a:fontRef idx="minor"/>
      </xdr:style>
    </xdr:sp>
    <xdr:clientData/>
  </xdr:twoCellAnchor>
  <xdr:twoCellAnchor editAs="twoCell">
    <xdr:from>
      <xdr:col>0</xdr:col>
      <xdr:colOff>0</xdr:colOff>
      <xdr:row>0</xdr:row>
      <xdr:rowOff>0</xdr:rowOff>
    </xdr:from>
    <xdr:to>
      <xdr:col>6</xdr:col>
      <xdr:colOff>1751400</xdr:colOff>
      <xdr:row>23</xdr:row>
      <xdr:rowOff>142200</xdr:rowOff>
    </xdr:to>
    <xdr:sp>
      <xdr:nvSpPr>
        <xdr:cNvPr id="9" name="CustomShape 1" hidden="1"/>
        <xdr:cNvSpPr/>
      </xdr:nvSpPr>
      <xdr:spPr>
        <a:xfrm>
          <a:off x="0" y="0"/>
          <a:ext cx="8372880" cy="8723880"/>
        </a:xfrm>
        <a:prstGeom prst="rect">
          <a:avLst/>
        </a:prstGeom>
        <a:solidFill>
          <a:srgbClr val="ffffff"/>
        </a:solidFill>
        <a:ln w="9360">
          <a:noFill/>
        </a:ln>
      </xdr:spPr>
      <xdr:style>
        <a:lnRef idx="0"/>
        <a:fillRef idx="0"/>
        <a:effectRef idx="0"/>
        <a:fontRef idx="minor"/>
      </xdr:style>
    </xdr:sp>
    <xdr:clientData/>
  </xdr:twoCellAnchor>
  <xdr:twoCellAnchor editAs="twoCell">
    <xdr:from>
      <xdr:col>0</xdr:col>
      <xdr:colOff>0</xdr:colOff>
      <xdr:row>0</xdr:row>
      <xdr:rowOff>0</xdr:rowOff>
    </xdr:from>
    <xdr:to>
      <xdr:col>6</xdr:col>
      <xdr:colOff>1751400</xdr:colOff>
      <xdr:row>23</xdr:row>
      <xdr:rowOff>142200</xdr:rowOff>
    </xdr:to>
    <xdr:sp>
      <xdr:nvSpPr>
        <xdr:cNvPr id="10" name="CustomShape 1" hidden="1"/>
        <xdr:cNvSpPr/>
      </xdr:nvSpPr>
      <xdr:spPr>
        <a:xfrm>
          <a:off x="0" y="0"/>
          <a:ext cx="8372880" cy="8723880"/>
        </a:xfrm>
        <a:prstGeom prst="rect">
          <a:avLst/>
        </a:prstGeom>
        <a:solidFill>
          <a:srgbClr val="ffffff"/>
        </a:solidFill>
        <a:ln w="9360">
          <a:noFill/>
        </a:ln>
      </xdr:spPr>
      <xdr:style>
        <a:lnRef idx="0"/>
        <a:fillRef idx="0"/>
        <a:effectRef idx="0"/>
        <a:fontRef idx="minor"/>
      </xdr:style>
    </xdr:sp>
    <xdr:clientData/>
  </xdr:twoCellAnchor>
  <xdr:twoCellAnchor editAs="twoCell">
    <xdr:from>
      <xdr:col>0</xdr:col>
      <xdr:colOff>0</xdr:colOff>
      <xdr:row>0</xdr:row>
      <xdr:rowOff>0</xdr:rowOff>
    </xdr:from>
    <xdr:to>
      <xdr:col>7</xdr:col>
      <xdr:colOff>18360</xdr:colOff>
      <xdr:row>23</xdr:row>
      <xdr:rowOff>142560</xdr:rowOff>
    </xdr:to>
    <xdr:sp>
      <xdr:nvSpPr>
        <xdr:cNvPr id="11" name="CustomShape 1" hidden="1"/>
        <xdr:cNvSpPr/>
      </xdr:nvSpPr>
      <xdr:spPr>
        <a:xfrm>
          <a:off x="0" y="0"/>
          <a:ext cx="8605440" cy="8724240"/>
        </a:xfrm>
        <a:prstGeom prst="rect">
          <a:avLst/>
        </a:prstGeom>
        <a:solidFill>
          <a:srgbClr val="ffffff"/>
        </a:solidFill>
        <a:ln w="9360">
          <a:miter/>
        </a:ln>
      </xdr:spPr>
      <xdr:style>
        <a:lnRef idx="0"/>
        <a:fillRef idx="0"/>
        <a:effectRef idx="0"/>
        <a:fontRef idx="minor"/>
      </xdr:style>
    </xdr:sp>
    <xdr:clientData/>
  </xdr:twoCellAnchor>
  <xdr:twoCellAnchor editAs="twoCell">
    <xdr:from>
      <xdr:col>0</xdr:col>
      <xdr:colOff>0</xdr:colOff>
      <xdr:row>0</xdr:row>
      <xdr:rowOff>0</xdr:rowOff>
    </xdr:from>
    <xdr:to>
      <xdr:col>7</xdr:col>
      <xdr:colOff>18360</xdr:colOff>
      <xdr:row>23</xdr:row>
      <xdr:rowOff>142560</xdr:rowOff>
    </xdr:to>
    <xdr:sp>
      <xdr:nvSpPr>
        <xdr:cNvPr id="12" name="CustomShape 1" hidden="1"/>
        <xdr:cNvSpPr/>
      </xdr:nvSpPr>
      <xdr:spPr>
        <a:xfrm>
          <a:off x="0" y="0"/>
          <a:ext cx="8605440" cy="8724240"/>
        </a:xfrm>
        <a:prstGeom prst="rect">
          <a:avLst/>
        </a:prstGeom>
        <a:solidFill>
          <a:srgbClr val="ffffff"/>
        </a:solidFill>
        <a:ln w="9360">
          <a:miter/>
        </a:ln>
      </xdr:spPr>
      <xdr:style>
        <a:lnRef idx="0"/>
        <a:fillRef idx="0"/>
        <a:effectRef idx="0"/>
        <a:fontRef idx="minor"/>
      </xdr:style>
    </xdr:sp>
    <xdr:clientData/>
  </xdr:twoCellAnchor>
  <xdr:twoCellAnchor editAs="twoCell">
    <xdr:from>
      <xdr:col>0</xdr:col>
      <xdr:colOff>0</xdr:colOff>
      <xdr:row>0</xdr:row>
      <xdr:rowOff>0</xdr:rowOff>
    </xdr:from>
    <xdr:to>
      <xdr:col>7</xdr:col>
      <xdr:colOff>18360</xdr:colOff>
      <xdr:row>23</xdr:row>
      <xdr:rowOff>142560</xdr:rowOff>
    </xdr:to>
    <xdr:sp>
      <xdr:nvSpPr>
        <xdr:cNvPr id="13" name="CustomShape 1" hidden="1"/>
        <xdr:cNvSpPr/>
      </xdr:nvSpPr>
      <xdr:spPr>
        <a:xfrm>
          <a:off x="0" y="0"/>
          <a:ext cx="8605440" cy="8724240"/>
        </a:xfrm>
        <a:prstGeom prst="rect">
          <a:avLst/>
        </a:prstGeom>
        <a:solidFill>
          <a:srgbClr val="ffffff"/>
        </a:solidFill>
        <a:ln w="9360">
          <a:miter/>
        </a:ln>
      </xdr:spPr>
      <xdr:style>
        <a:lnRef idx="0"/>
        <a:fillRef idx="0"/>
        <a:effectRef idx="0"/>
        <a:fontRef idx="minor"/>
      </xdr:style>
    </xdr:sp>
    <xdr:clientData/>
  </xdr:twoCellAnchor>
  <xdr:twoCellAnchor editAs="twoCell">
    <xdr:from>
      <xdr:col>0</xdr:col>
      <xdr:colOff>0</xdr:colOff>
      <xdr:row>0</xdr:row>
      <xdr:rowOff>0</xdr:rowOff>
    </xdr:from>
    <xdr:to>
      <xdr:col>7</xdr:col>
      <xdr:colOff>18360</xdr:colOff>
      <xdr:row>23</xdr:row>
      <xdr:rowOff>142560</xdr:rowOff>
    </xdr:to>
    <xdr:sp>
      <xdr:nvSpPr>
        <xdr:cNvPr id="14" name="CustomShape 1" hidden="1"/>
        <xdr:cNvSpPr/>
      </xdr:nvSpPr>
      <xdr:spPr>
        <a:xfrm>
          <a:off x="0" y="0"/>
          <a:ext cx="8605440" cy="8724240"/>
        </a:xfrm>
        <a:prstGeom prst="rect">
          <a:avLst/>
        </a:prstGeom>
        <a:solidFill>
          <a:srgbClr val="ffffff"/>
        </a:solidFill>
        <a:ln w="9360">
          <a:miter/>
        </a:ln>
      </xdr:spPr>
      <xdr:style>
        <a:lnRef idx="0"/>
        <a:fillRef idx="0"/>
        <a:effectRef idx="0"/>
        <a:fontRef idx="minor"/>
      </xdr:style>
    </xdr:sp>
    <xdr:clientData/>
  </xdr:twoCellAnchor>
  <xdr:twoCellAnchor editAs="twoCell">
    <xdr:from>
      <xdr:col>0</xdr:col>
      <xdr:colOff>0</xdr:colOff>
      <xdr:row>0</xdr:row>
      <xdr:rowOff>0</xdr:rowOff>
    </xdr:from>
    <xdr:to>
      <xdr:col>7</xdr:col>
      <xdr:colOff>18360</xdr:colOff>
      <xdr:row>23</xdr:row>
      <xdr:rowOff>142560</xdr:rowOff>
    </xdr:to>
    <xdr:sp>
      <xdr:nvSpPr>
        <xdr:cNvPr id="15" name="CustomShape 1" hidden="1"/>
        <xdr:cNvSpPr/>
      </xdr:nvSpPr>
      <xdr:spPr>
        <a:xfrm>
          <a:off x="0" y="0"/>
          <a:ext cx="8605440" cy="8724240"/>
        </a:xfrm>
        <a:prstGeom prst="rect">
          <a:avLst/>
        </a:prstGeom>
        <a:solidFill>
          <a:srgbClr val="ffffff"/>
        </a:solidFill>
        <a:ln w="9360">
          <a:miter/>
        </a:ln>
      </xdr:spPr>
      <xdr:style>
        <a:lnRef idx="0"/>
        <a:fillRef idx="0"/>
        <a:effectRef idx="0"/>
        <a:fontRef idx="minor"/>
      </xdr:style>
    </xdr:sp>
    <xdr:clientData/>
  </xdr:twoCellAnchor>
  <xdr:twoCellAnchor editAs="twoCell">
    <xdr:from>
      <xdr:col>0</xdr:col>
      <xdr:colOff>0</xdr:colOff>
      <xdr:row>0</xdr:row>
      <xdr:rowOff>0</xdr:rowOff>
    </xdr:from>
    <xdr:to>
      <xdr:col>7</xdr:col>
      <xdr:colOff>18360</xdr:colOff>
      <xdr:row>23</xdr:row>
      <xdr:rowOff>142560</xdr:rowOff>
    </xdr:to>
    <xdr:sp>
      <xdr:nvSpPr>
        <xdr:cNvPr id="16" name="CustomShape 1" hidden="1"/>
        <xdr:cNvSpPr/>
      </xdr:nvSpPr>
      <xdr:spPr>
        <a:xfrm>
          <a:off x="0" y="0"/>
          <a:ext cx="8605440" cy="8724240"/>
        </a:xfrm>
        <a:prstGeom prst="rect">
          <a:avLst/>
        </a:prstGeom>
        <a:solidFill>
          <a:srgbClr val="ffffff"/>
        </a:solidFill>
        <a:ln w="9360">
          <a:miter/>
        </a:ln>
      </xdr:spPr>
      <xdr:style>
        <a:lnRef idx="0"/>
        <a:fillRef idx="0"/>
        <a:effectRef idx="0"/>
        <a:fontRef idx="minor"/>
      </xdr:style>
    </xdr:sp>
    <xdr:clientData/>
  </xdr:twoCellAnchor>
  <xdr:twoCellAnchor editAs="twoCell">
    <xdr:from>
      <xdr:col>0</xdr:col>
      <xdr:colOff>0</xdr:colOff>
      <xdr:row>0</xdr:row>
      <xdr:rowOff>0</xdr:rowOff>
    </xdr:from>
    <xdr:to>
      <xdr:col>7</xdr:col>
      <xdr:colOff>18360</xdr:colOff>
      <xdr:row>23</xdr:row>
      <xdr:rowOff>142560</xdr:rowOff>
    </xdr:to>
    <xdr:sp>
      <xdr:nvSpPr>
        <xdr:cNvPr id="17" name="CustomShape 1" hidden="1"/>
        <xdr:cNvSpPr/>
      </xdr:nvSpPr>
      <xdr:spPr>
        <a:xfrm>
          <a:off x="0" y="0"/>
          <a:ext cx="8605440" cy="8724240"/>
        </a:xfrm>
        <a:prstGeom prst="rect">
          <a:avLst/>
        </a:prstGeom>
        <a:solidFill>
          <a:srgbClr val="ffffff"/>
        </a:solidFill>
        <a:ln w="9360">
          <a:miter/>
        </a:ln>
      </xdr:spPr>
      <xdr:style>
        <a:lnRef idx="0"/>
        <a:fillRef idx="0"/>
        <a:effectRef idx="0"/>
        <a:fontRef idx="minor"/>
      </xdr:style>
    </xdr:sp>
    <xdr:clientData/>
  </xdr:twoCellAnchor>
  <xdr:twoCellAnchor editAs="twoCell">
    <xdr:from>
      <xdr:col>0</xdr:col>
      <xdr:colOff>0</xdr:colOff>
      <xdr:row>0</xdr:row>
      <xdr:rowOff>0</xdr:rowOff>
    </xdr:from>
    <xdr:to>
      <xdr:col>7</xdr:col>
      <xdr:colOff>18360</xdr:colOff>
      <xdr:row>23</xdr:row>
      <xdr:rowOff>142560</xdr:rowOff>
    </xdr:to>
    <xdr:sp>
      <xdr:nvSpPr>
        <xdr:cNvPr id="18" name="CustomShape 1" hidden="1"/>
        <xdr:cNvSpPr/>
      </xdr:nvSpPr>
      <xdr:spPr>
        <a:xfrm>
          <a:off x="0" y="0"/>
          <a:ext cx="8605440" cy="8724240"/>
        </a:xfrm>
        <a:prstGeom prst="rect">
          <a:avLst/>
        </a:prstGeom>
        <a:solidFill>
          <a:srgbClr val="ffffff"/>
        </a:solidFill>
        <a:ln w="9360">
          <a:miter/>
        </a:ln>
      </xdr:spPr>
      <xdr:style>
        <a:lnRef idx="0"/>
        <a:fillRef idx="0"/>
        <a:effectRef idx="0"/>
        <a:fontRef idx="minor"/>
      </xdr:style>
    </xdr:sp>
    <xdr:clientData/>
  </xdr:twoCellAnchor>
  <xdr:twoCellAnchor editAs="twoCell">
    <xdr:from>
      <xdr:col>0</xdr:col>
      <xdr:colOff>0</xdr:colOff>
      <xdr:row>0</xdr:row>
      <xdr:rowOff>0</xdr:rowOff>
    </xdr:from>
    <xdr:to>
      <xdr:col>7</xdr:col>
      <xdr:colOff>18360</xdr:colOff>
      <xdr:row>23</xdr:row>
      <xdr:rowOff>142560</xdr:rowOff>
    </xdr:to>
    <xdr:sp>
      <xdr:nvSpPr>
        <xdr:cNvPr id="19" name="CustomShape 1" hidden="1"/>
        <xdr:cNvSpPr/>
      </xdr:nvSpPr>
      <xdr:spPr>
        <a:xfrm>
          <a:off x="0" y="0"/>
          <a:ext cx="8605440" cy="8724240"/>
        </a:xfrm>
        <a:prstGeom prst="rect">
          <a:avLst/>
        </a:prstGeom>
        <a:solidFill>
          <a:srgbClr val="ffffff"/>
        </a:solidFill>
        <a:ln w="9360">
          <a:miter/>
        </a:ln>
      </xdr:spPr>
      <xdr:style>
        <a:lnRef idx="0"/>
        <a:fillRef idx="0"/>
        <a:effectRef idx="0"/>
        <a:fontRef idx="minor"/>
      </xdr:style>
    </xdr:sp>
    <xdr:clientData/>
  </xdr:twoCellAnchor>
  <xdr:twoCellAnchor editAs="twoCell">
    <xdr:from>
      <xdr:col>0</xdr:col>
      <xdr:colOff>0</xdr:colOff>
      <xdr:row>0</xdr:row>
      <xdr:rowOff>0</xdr:rowOff>
    </xdr:from>
    <xdr:to>
      <xdr:col>7</xdr:col>
      <xdr:colOff>18360</xdr:colOff>
      <xdr:row>23</xdr:row>
      <xdr:rowOff>142560</xdr:rowOff>
    </xdr:to>
    <xdr:sp>
      <xdr:nvSpPr>
        <xdr:cNvPr id="20" name="CustomShape 1" hidden="1"/>
        <xdr:cNvSpPr/>
      </xdr:nvSpPr>
      <xdr:spPr>
        <a:xfrm>
          <a:off x="0" y="0"/>
          <a:ext cx="8605440" cy="8724240"/>
        </a:xfrm>
        <a:prstGeom prst="rect">
          <a:avLst/>
        </a:prstGeom>
        <a:solidFill>
          <a:srgbClr val="ffffff"/>
        </a:solidFill>
        <a:ln w="9360">
          <a:miter/>
        </a:ln>
      </xdr:spPr>
      <xdr:style>
        <a:lnRef idx="0"/>
        <a:fillRef idx="0"/>
        <a:effectRef idx="0"/>
        <a:fontRef idx="minor"/>
      </xdr:style>
    </xdr:sp>
    <xdr:clientData/>
  </xdr:twoCellAnchor>
  <xdr:twoCellAnchor editAs="twoCell">
    <xdr:from>
      <xdr:col>0</xdr:col>
      <xdr:colOff>0</xdr:colOff>
      <xdr:row>0</xdr:row>
      <xdr:rowOff>0</xdr:rowOff>
    </xdr:from>
    <xdr:to>
      <xdr:col>7</xdr:col>
      <xdr:colOff>18360</xdr:colOff>
      <xdr:row>23</xdr:row>
      <xdr:rowOff>142560</xdr:rowOff>
    </xdr:to>
    <xdr:sp>
      <xdr:nvSpPr>
        <xdr:cNvPr id="21" name="CustomShape 1" hidden="1"/>
        <xdr:cNvSpPr/>
      </xdr:nvSpPr>
      <xdr:spPr>
        <a:xfrm>
          <a:off x="0" y="0"/>
          <a:ext cx="8605440" cy="8724240"/>
        </a:xfrm>
        <a:prstGeom prst="rect">
          <a:avLst/>
        </a:prstGeom>
        <a:solidFill>
          <a:srgbClr val="ffffff"/>
        </a:solidFill>
        <a:ln w="9360">
          <a:miter/>
        </a:ln>
      </xdr:spPr>
      <xdr:style>
        <a:lnRef idx="0"/>
        <a:fillRef idx="0"/>
        <a:effectRef idx="0"/>
        <a:fontRef idx="minor"/>
      </xdr:style>
    </xdr:sp>
    <xdr:clientData/>
  </xdr:twoCellAnchor>
  <xdr:twoCellAnchor editAs="twoCell">
    <xdr:from>
      <xdr:col>0</xdr:col>
      <xdr:colOff>0</xdr:colOff>
      <xdr:row>0</xdr:row>
      <xdr:rowOff>0</xdr:rowOff>
    </xdr:from>
    <xdr:to>
      <xdr:col>8</xdr:col>
      <xdr:colOff>47160</xdr:colOff>
      <xdr:row>25</xdr:row>
      <xdr:rowOff>294840</xdr:rowOff>
    </xdr:to>
    <xdr:sp>
      <xdr:nvSpPr>
        <xdr:cNvPr id="22" name="CustomShape 1" hidden="1"/>
        <xdr:cNvSpPr/>
      </xdr:nvSpPr>
      <xdr:spPr>
        <a:xfrm>
          <a:off x="0" y="0"/>
          <a:ext cx="10074960" cy="95245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twoCell">
    <xdr:from>
      <xdr:col>0</xdr:col>
      <xdr:colOff>0</xdr:colOff>
      <xdr:row>0</xdr:row>
      <xdr:rowOff>0</xdr:rowOff>
    </xdr:from>
    <xdr:to>
      <xdr:col>8</xdr:col>
      <xdr:colOff>47160</xdr:colOff>
      <xdr:row>25</xdr:row>
      <xdr:rowOff>294840</xdr:rowOff>
    </xdr:to>
    <xdr:sp>
      <xdr:nvSpPr>
        <xdr:cNvPr id="23" name="CustomShape 1" hidden="1"/>
        <xdr:cNvSpPr/>
      </xdr:nvSpPr>
      <xdr:spPr>
        <a:xfrm>
          <a:off x="0" y="0"/>
          <a:ext cx="10074960" cy="95245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twoCell">
    <xdr:from>
      <xdr:col>0</xdr:col>
      <xdr:colOff>0</xdr:colOff>
      <xdr:row>0</xdr:row>
      <xdr:rowOff>0</xdr:rowOff>
    </xdr:from>
    <xdr:to>
      <xdr:col>8</xdr:col>
      <xdr:colOff>47160</xdr:colOff>
      <xdr:row>25</xdr:row>
      <xdr:rowOff>294840</xdr:rowOff>
    </xdr:to>
    <xdr:sp>
      <xdr:nvSpPr>
        <xdr:cNvPr id="24" name="CustomShape 1" hidden="1"/>
        <xdr:cNvSpPr/>
      </xdr:nvSpPr>
      <xdr:spPr>
        <a:xfrm>
          <a:off x="0" y="0"/>
          <a:ext cx="10074960" cy="95245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twoCell">
    <xdr:from>
      <xdr:col>0</xdr:col>
      <xdr:colOff>0</xdr:colOff>
      <xdr:row>0</xdr:row>
      <xdr:rowOff>0</xdr:rowOff>
    </xdr:from>
    <xdr:to>
      <xdr:col>8</xdr:col>
      <xdr:colOff>47160</xdr:colOff>
      <xdr:row>25</xdr:row>
      <xdr:rowOff>294840</xdr:rowOff>
    </xdr:to>
    <xdr:sp>
      <xdr:nvSpPr>
        <xdr:cNvPr id="25" name="CustomShape 1" hidden="1"/>
        <xdr:cNvSpPr/>
      </xdr:nvSpPr>
      <xdr:spPr>
        <a:xfrm>
          <a:off x="0" y="0"/>
          <a:ext cx="10074960" cy="95245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twoCell">
    <xdr:from>
      <xdr:col>0</xdr:col>
      <xdr:colOff>0</xdr:colOff>
      <xdr:row>0</xdr:row>
      <xdr:rowOff>0</xdr:rowOff>
    </xdr:from>
    <xdr:to>
      <xdr:col>8</xdr:col>
      <xdr:colOff>47160</xdr:colOff>
      <xdr:row>25</xdr:row>
      <xdr:rowOff>294840</xdr:rowOff>
    </xdr:to>
    <xdr:sp>
      <xdr:nvSpPr>
        <xdr:cNvPr id="26" name="CustomShape 1" hidden="1"/>
        <xdr:cNvSpPr/>
      </xdr:nvSpPr>
      <xdr:spPr>
        <a:xfrm>
          <a:off x="0" y="0"/>
          <a:ext cx="10074960" cy="95245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twoCell">
    <xdr:from>
      <xdr:col>0</xdr:col>
      <xdr:colOff>0</xdr:colOff>
      <xdr:row>0</xdr:row>
      <xdr:rowOff>0</xdr:rowOff>
    </xdr:from>
    <xdr:to>
      <xdr:col>8</xdr:col>
      <xdr:colOff>47160</xdr:colOff>
      <xdr:row>25</xdr:row>
      <xdr:rowOff>294840</xdr:rowOff>
    </xdr:to>
    <xdr:sp>
      <xdr:nvSpPr>
        <xdr:cNvPr id="27" name="CustomShape 1" hidden="1"/>
        <xdr:cNvSpPr/>
      </xdr:nvSpPr>
      <xdr:spPr>
        <a:xfrm>
          <a:off x="0" y="0"/>
          <a:ext cx="10074960" cy="95245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twoCell">
    <xdr:from>
      <xdr:col>0</xdr:col>
      <xdr:colOff>0</xdr:colOff>
      <xdr:row>0</xdr:row>
      <xdr:rowOff>0</xdr:rowOff>
    </xdr:from>
    <xdr:to>
      <xdr:col>8</xdr:col>
      <xdr:colOff>47160</xdr:colOff>
      <xdr:row>25</xdr:row>
      <xdr:rowOff>294840</xdr:rowOff>
    </xdr:to>
    <xdr:sp>
      <xdr:nvSpPr>
        <xdr:cNvPr id="28" name="CustomShape 1" hidden="1"/>
        <xdr:cNvSpPr/>
      </xdr:nvSpPr>
      <xdr:spPr>
        <a:xfrm>
          <a:off x="0" y="0"/>
          <a:ext cx="10074960" cy="95245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twoCell">
    <xdr:from>
      <xdr:col>0</xdr:col>
      <xdr:colOff>0</xdr:colOff>
      <xdr:row>0</xdr:row>
      <xdr:rowOff>0</xdr:rowOff>
    </xdr:from>
    <xdr:to>
      <xdr:col>8</xdr:col>
      <xdr:colOff>47160</xdr:colOff>
      <xdr:row>25</xdr:row>
      <xdr:rowOff>294840</xdr:rowOff>
    </xdr:to>
    <xdr:sp>
      <xdr:nvSpPr>
        <xdr:cNvPr id="29" name="CustomShape 1" hidden="1"/>
        <xdr:cNvSpPr/>
      </xdr:nvSpPr>
      <xdr:spPr>
        <a:xfrm>
          <a:off x="0" y="0"/>
          <a:ext cx="10074960" cy="952452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0</xdr:rowOff>
    </xdr:from>
    <xdr:to>
      <xdr:col>8</xdr:col>
      <xdr:colOff>1123560</xdr:colOff>
      <xdr:row>24</xdr:row>
      <xdr:rowOff>132840</xdr:rowOff>
    </xdr:to>
    <xdr:sp>
      <xdr:nvSpPr>
        <xdr:cNvPr id="30" name="CustomShape 1" hidden="1"/>
        <xdr:cNvSpPr/>
      </xdr:nvSpPr>
      <xdr:spPr>
        <a:xfrm>
          <a:off x="0" y="0"/>
          <a:ext cx="10011960" cy="952416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0</xdr:rowOff>
    </xdr:from>
    <xdr:to>
      <xdr:col>8</xdr:col>
      <xdr:colOff>326880</xdr:colOff>
      <xdr:row>22</xdr:row>
      <xdr:rowOff>113040</xdr:rowOff>
    </xdr:to>
    <xdr:sp>
      <xdr:nvSpPr>
        <xdr:cNvPr id="31" name="CustomShape 1" hidden="1"/>
        <xdr:cNvSpPr/>
      </xdr:nvSpPr>
      <xdr:spPr>
        <a:xfrm>
          <a:off x="0" y="0"/>
          <a:ext cx="7866000" cy="9180720"/>
        </a:xfrm>
        <a:prstGeom prst="rect">
          <a:avLst/>
        </a:prstGeom>
        <a:solidFill>
          <a:srgbClr val="ffffff"/>
        </a:solidFill>
        <a:ln w="9360">
          <a:noFill/>
        </a:ln>
      </xdr:spPr>
      <xdr:style>
        <a:lnRef idx="0"/>
        <a:fillRef idx="0"/>
        <a:effectRef idx="0"/>
        <a:fontRef idx="minor"/>
      </xdr:style>
    </xdr:sp>
    <xdr:clientData/>
  </xdr:twoCellAnchor>
  <xdr:twoCellAnchor editAs="twoCell">
    <xdr:from>
      <xdr:col>0</xdr:col>
      <xdr:colOff>0</xdr:colOff>
      <xdr:row>0</xdr:row>
      <xdr:rowOff>0</xdr:rowOff>
    </xdr:from>
    <xdr:to>
      <xdr:col>8</xdr:col>
      <xdr:colOff>327600</xdr:colOff>
      <xdr:row>22</xdr:row>
      <xdr:rowOff>113760</xdr:rowOff>
    </xdr:to>
    <xdr:sp>
      <xdr:nvSpPr>
        <xdr:cNvPr id="32" name="CustomShape 1" hidden="1"/>
        <xdr:cNvSpPr/>
      </xdr:nvSpPr>
      <xdr:spPr>
        <a:xfrm>
          <a:off x="0" y="0"/>
          <a:ext cx="7866720" cy="9181440"/>
        </a:xfrm>
        <a:prstGeom prst="rect">
          <a:avLst/>
        </a:prstGeom>
        <a:solidFill>
          <a:srgbClr val="ffffff"/>
        </a:solidFill>
        <a:ln w="9360">
          <a:miter/>
        </a:ln>
      </xdr:spPr>
      <xdr:style>
        <a:lnRef idx="0"/>
        <a:fillRef idx="0"/>
        <a:effectRef idx="0"/>
        <a:fontRef idx="minor"/>
      </xdr:style>
    </xdr:sp>
    <xdr:clientData/>
  </xdr:twoCellAnchor>
  <xdr:twoCellAnchor editAs="twoCell">
    <xdr:from>
      <xdr:col>0</xdr:col>
      <xdr:colOff>0</xdr:colOff>
      <xdr:row>0</xdr:row>
      <xdr:rowOff>0</xdr:rowOff>
    </xdr:from>
    <xdr:to>
      <xdr:col>8</xdr:col>
      <xdr:colOff>327960</xdr:colOff>
      <xdr:row>22</xdr:row>
      <xdr:rowOff>114120</xdr:rowOff>
    </xdr:to>
    <xdr:sp>
      <xdr:nvSpPr>
        <xdr:cNvPr id="33" name="CustomShape 1" hidden="1"/>
        <xdr:cNvSpPr/>
      </xdr:nvSpPr>
      <xdr:spPr>
        <a:xfrm>
          <a:off x="0" y="0"/>
          <a:ext cx="7867080" cy="918180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0</xdr:rowOff>
    </xdr:from>
    <xdr:to>
      <xdr:col>7</xdr:col>
      <xdr:colOff>1018440</xdr:colOff>
      <xdr:row>22</xdr:row>
      <xdr:rowOff>256320</xdr:rowOff>
    </xdr:to>
    <xdr:sp>
      <xdr:nvSpPr>
        <xdr:cNvPr id="34" name="CustomShape 1" hidden="1"/>
        <xdr:cNvSpPr/>
      </xdr:nvSpPr>
      <xdr:spPr>
        <a:xfrm>
          <a:off x="0" y="0"/>
          <a:ext cx="10018080" cy="9523800"/>
        </a:xfrm>
        <a:prstGeom prst="rect">
          <a:avLst/>
        </a:prstGeom>
        <a:solidFill>
          <a:srgbClr val="ffffff"/>
        </a:solidFill>
        <a:ln w="9360">
          <a:miter/>
        </a:ln>
      </xdr:spPr>
      <xdr:style>
        <a:lnRef idx="0"/>
        <a:fillRef idx="0"/>
        <a:effectRef idx="0"/>
        <a:fontRef idx="minor"/>
      </xdr:style>
    </xdr:sp>
    <xdr:clientData/>
  </xdr:twoCellAnchor>
  <xdr:twoCellAnchor editAs="twoCell">
    <xdr:from>
      <xdr:col>0</xdr:col>
      <xdr:colOff>0</xdr:colOff>
      <xdr:row>0</xdr:row>
      <xdr:rowOff>0</xdr:rowOff>
    </xdr:from>
    <xdr:to>
      <xdr:col>7</xdr:col>
      <xdr:colOff>1018800</xdr:colOff>
      <xdr:row>22</xdr:row>
      <xdr:rowOff>256680</xdr:rowOff>
    </xdr:to>
    <xdr:sp>
      <xdr:nvSpPr>
        <xdr:cNvPr id="35" name="CustomShape 1" hidden="1"/>
        <xdr:cNvSpPr/>
      </xdr:nvSpPr>
      <xdr:spPr>
        <a:xfrm>
          <a:off x="0" y="0"/>
          <a:ext cx="10018440" cy="952416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0</xdr:rowOff>
    </xdr:from>
    <xdr:to>
      <xdr:col>8</xdr:col>
      <xdr:colOff>1180800</xdr:colOff>
      <xdr:row>22</xdr:row>
      <xdr:rowOff>323640</xdr:rowOff>
    </xdr:to>
    <xdr:sp>
      <xdr:nvSpPr>
        <xdr:cNvPr id="36" name="CustomShape 1" hidden="1"/>
        <xdr:cNvSpPr/>
      </xdr:nvSpPr>
      <xdr:spPr>
        <a:xfrm>
          <a:off x="0" y="0"/>
          <a:ext cx="10007640" cy="9229320"/>
        </a:xfrm>
        <a:prstGeom prst="rect">
          <a:avLst/>
        </a:prstGeom>
        <a:solidFill>
          <a:srgbClr val="ffffff"/>
        </a:solidFill>
        <a:ln w="9360">
          <a:noFill/>
        </a:ln>
      </xdr:spPr>
      <xdr:style>
        <a:lnRef idx="0"/>
        <a:fillRef idx="0"/>
        <a:effectRef idx="0"/>
        <a:fontRef idx="minor"/>
      </xdr:style>
    </xdr:sp>
    <xdr:clientData/>
  </xdr:twoCellAnchor>
  <xdr:twoCellAnchor editAs="twoCell">
    <xdr:from>
      <xdr:col>0</xdr:col>
      <xdr:colOff>0</xdr:colOff>
      <xdr:row>0</xdr:row>
      <xdr:rowOff>0</xdr:rowOff>
    </xdr:from>
    <xdr:to>
      <xdr:col>8</xdr:col>
      <xdr:colOff>1180800</xdr:colOff>
      <xdr:row>23</xdr:row>
      <xdr:rowOff>294480</xdr:rowOff>
    </xdr:to>
    <xdr:sp>
      <xdr:nvSpPr>
        <xdr:cNvPr id="37" name="CustomShape 1" hidden="1"/>
        <xdr:cNvSpPr/>
      </xdr:nvSpPr>
      <xdr:spPr>
        <a:xfrm>
          <a:off x="0" y="0"/>
          <a:ext cx="10007640" cy="9524160"/>
        </a:xfrm>
        <a:prstGeom prst="rect">
          <a:avLst/>
        </a:prstGeom>
        <a:solidFill>
          <a:srgbClr val="ffffff"/>
        </a:solidFill>
        <a:ln w="9360">
          <a:miter/>
        </a:ln>
      </xdr:spPr>
      <xdr:style>
        <a:lnRef idx="0"/>
        <a:fillRef idx="0"/>
        <a:effectRef idx="0"/>
        <a:fontRef idx="minor"/>
      </xdr:style>
    </xdr:sp>
    <xdr:clientData/>
  </xdr:twoCellAnchor>
  <xdr:twoCellAnchor editAs="twoCell">
    <xdr:from>
      <xdr:col>0</xdr:col>
      <xdr:colOff>0</xdr:colOff>
      <xdr:row>0</xdr:row>
      <xdr:rowOff>0</xdr:rowOff>
    </xdr:from>
    <xdr:to>
      <xdr:col>8</xdr:col>
      <xdr:colOff>1180800</xdr:colOff>
      <xdr:row>23</xdr:row>
      <xdr:rowOff>294840</xdr:rowOff>
    </xdr:to>
    <xdr:sp>
      <xdr:nvSpPr>
        <xdr:cNvPr id="38" name="CustomShape 1" hidden="1"/>
        <xdr:cNvSpPr/>
      </xdr:nvSpPr>
      <xdr:spPr>
        <a:xfrm>
          <a:off x="0" y="0"/>
          <a:ext cx="10007640" cy="952452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0</xdr:rowOff>
    </xdr:from>
    <xdr:to>
      <xdr:col>8</xdr:col>
      <xdr:colOff>171000</xdr:colOff>
      <xdr:row>22</xdr:row>
      <xdr:rowOff>323640</xdr:rowOff>
    </xdr:to>
    <xdr:sp>
      <xdr:nvSpPr>
        <xdr:cNvPr id="39" name="CustomShape 1" hidden="1"/>
        <xdr:cNvSpPr/>
      </xdr:nvSpPr>
      <xdr:spPr>
        <a:xfrm>
          <a:off x="0" y="0"/>
          <a:ext cx="10068480" cy="8905320"/>
        </a:xfrm>
        <a:prstGeom prst="rect">
          <a:avLst/>
        </a:prstGeom>
        <a:solidFill>
          <a:srgbClr val="ffffff"/>
        </a:solidFill>
        <a:ln w="9360">
          <a:noFill/>
        </a:ln>
      </xdr:spPr>
      <xdr:style>
        <a:lnRef idx="0"/>
        <a:fillRef idx="0"/>
        <a:effectRef idx="0"/>
        <a:fontRef idx="minor"/>
      </xdr:style>
    </xdr:sp>
    <xdr:clientData/>
  </xdr:twoCellAnchor>
  <xdr:twoCellAnchor editAs="twoCell">
    <xdr:from>
      <xdr:col>0</xdr:col>
      <xdr:colOff>0</xdr:colOff>
      <xdr:row>0</xdr:row>
      <xdr:rowOff>0</xdr:rowOff>
    </xdr:from>
    <xdr:to>
      <xdr:col>8</xdr:col>
      <xdr:colOff>171000</xdr:colOff>
      <xdr:row>24</xdr:row>
      <xdr:rowOff>294480</xdr:rowOff>
    </xdr:to>
    <xdr:sp>
      <xdr:nvSpPr>
        <xdr:cNvPr id="40" name="CustomShape 1" hidden="1"/>
        <xdr:cNvSpPr/>
      </xdr:nvSpPr>
      <xdr:spPr>
        <a:xfrm>
          <a:off x="0" y="0"/>
          <a:ext cx="10068480" cy="9524160"/>
        </a:xfrm>
        <a:prstGeom prst="rect">
          <a:avLst/>
        </a:prstGeom>
        <a:solidFill>
          <a:srgbClr val="ffffff"/>
        </a:solidFill>
        <a:ln w="9360">
          <a:miter/>
        </a:ln>
      </xdr:spPr>
      <xdr:style>
        <a:lnRef idx="0"/>
        <a:fillRef idx="0"/>
        <a:effectRef idx="0"/>
        <a:fontRef idx="minor"/>
      </xdr:style>
    </xdr:sp>
    <xdr:clientData/>
  </xdr:twoCellAnchor>
  <xdr:twoCellAnchor editAs="twoCell">
    <xdr:from>
      <xdr:col>0</xdr:col>
      <xdr:colOff>0</xdr:colOff>
      <xdr:row>0</xdr:row>
      <xdr:rowOff>0</xdr:rowOff>
    </xdr:from>
    <xdr:to>
      <xdr:col>8</xdr:col>
      <xdr:colOff>171000</xdr:colOff>
      <xdr:row>24</xdr:row>
      <xdr:rowOff>294840</xdr:rowOff>
    </xdr:to>
    <xdr:sp>
      <xdr:nvSpPr>
        <xdr:cNvPr id="41" name="CustomShape 1" hidden="1"/>
        <xdr:cNvSpPr/>
      </xdr:nvSpPr>
      <xdr:spPr>
        <a:xfrm>
          <a:off x="0" y="0"/>
          <a:ext cx="10068480" cy="952452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10</xdr:col>
      <xdr:colOff>163440</xdr:colOff>
      <xdr:row>0</xdr:row>
      <xdr:rowOff>225720</xdr:rowOff>
    </xdr:from>
    <xdr:to>
      <xdr:col>12</xdr:col>
      <xdr:colOff>730440</xdr:colOff>
      <xdr:row>6</xdr:row>
      <xdr:rowOff>109080</xdr:rowOff>
    </xdr:to>
    <xdr:sp>
      <xdr:nvSpPr>
        <xdr:cNvPr id="42" name="CustomShape 1"/>
        <xdr:cNvSpPr/>
      </xdr:nvSpPr>
      <xdr:spPr>
        <a:xfrm>
          <a:off x="16310520" y="225720"/>
          <a:ext cx="2200320" cy="2215080"/>
        </a:xfrm>
        <a:prstGeom prst="rect">
          <a:avLst/>
        </a:prstGeom>
        <a:solidFill>
          <a:srgbClr val="ffff00"/>
        </a:solidFill>
        <a:ln>
          <a:noFill/>
        </a:ln>
      </xdr:spPr>
      <xdr:style>
        <a:lnRef idx="0"/>
        <a:fillRef idx="0"/>
        <a:effectRef idx="0"/>
        <a:fontRef idx="minor"/>
      </xdr:style>
      <xdr:txBody>
        <a:bodyPr lIns="0" rIns="0" tIns="0" bIns="0">
          <a:noAutofit/>
        </a:bodyPr>
        <a:p>
          <a:pPr>
            <a:lnSpc>
              <a:spcPct val="100000"/>
            </a:lnSpc>
          </a:pPr>
          <a:r>
            <a:rPr b="1" lang="fr-FR" sz="1200" spc="-1" strike="noStrike" u="sng">
              <a:solidFill>
                <a:srgbClr val="000000"/>
              </a:solidFill>
              <a:uFillTx/>
              <a:latin typeface="Arial"/>
              <a:ea typeface="Microsoft YaHei"/>
            </a:rPr>
            <a:t>Pour un PAEC existant</a:t>
          </a:r>
          <a:r>
            <a:rPr b="0" lang="fr-FR" sz="1200" spc="-1" strike="noStrike">
              <a:solidFill>
                <a:srgbClr val="000000"/>
              </a:solidFill>
              <a:latin typeface="Arial"/>
              <a:ea typeface="Microsoft YaHei"/>
            </a:rPr>
            <a:t> : supprimer ou ajouter une ligne MAEC si besoin</a:t>
          </a:r>
          <a:endParaRPr b="0" lang="fr-FR" sz="1200" spc="-1" strike="noStrike">
            <a:latin typeface="Times New Roman"/>
          </a:endParaRPr>
        </a:p>
        <a:p>
          <a:pPr>
            <a:lnSpc>
              <a:spcPct val="100000"/>
            </a:lnSpc>
          </a:pPr>
          <a:endParaRPr b="0" lang="fr-FR" sz="1200" spc="-1" strike="noStrike">
            <a:latin typeface="Times New Roman"/>
          </a:endParaRPr>
        </a:p>
        <a:p>
          <a:pPr>
            <a:lnSpc>
              <a:spcPct val="100000"/>
            </a:lnSpc>
          </a:pPr>
          <a:r>
            <a:rPr b="1" lang="fr-FR" sz="1200" spc="-1" strike="noStrike" u="sng">
              <a:solidFill>
                <a:srgbClr val="000000"/>
              </a:solidFill>
              <a:uFillTx/>
              <a:latin typeface="Arial"/>
              <a:ea typeface="Microsoft YaHei"/>
            </a:rPr>
            <a:t>Pour un nouveau PAEC</a:t>
          </a:r>
          <a:r>
            <a:rPr b="1" lang="fr-FR" sz="1200" spc="-1" strike="noStrike">
              <a:solidFill>
                <a:srgbClr val="000000"/>
              </a:solidFill>
              <a:latin typeface="Arial"/>
              <a:ea typeface="Microsoft YaHei"/>
            </a:rPr>
            <a:t> </a:t>
          </a:r>
          <a:r>
            <a:rPr b="0" lang="fr-FR" sz="1200" spc="-1" strike="noStrike">
              <a:solidFill>
                <a:srgbClr val="000000"/>
              </a:solidFill>
              <a:latin typeface="Arial"/>
              <a:ea typeface="Microsoft YaHei"/>
            </a:rPr>
            <a:t>: ajouter une ligne par MAEC (en bas du tableau)</a:t>
          </a:r>
          <a:endParaRPr b="0" lang="fr-FR" sz="1200" spc="-1" strike="noStrike">
            <a:latin typeface="Times New Roman"/>
          </a:endParaRPr>
        </a:p>
      </xdr:txBody>
    </xdr:sp>
    <xdr:clientData/>
  </xdr:twoCellAnchor>
  <xdr:twoCellAnchor editAs="twoCell">
    <xdr:from>
      <xdr:col>0</xdr:col>
      <xdr:colOff>0</xdr:colOff>
      <xdr:row>0</xdr:row>
      <xdr:rowOff>0</xdr:rowOff>
    </xdr:from>
    <xdr:to>
      <xdr:col>7</xdr:col>
      <xdr:colOff>103320</xdr:colOff>
      <xdr:row>26</xdr:row>
      <xdr:rowOff>189000</xdr:rowOff>
    </xdr:to>
    <xdr:sp>
      <xdr:nvSpPr>
        <xdr:cNvPr id="43" name="CustomShape 1" hidden="1"/>
        <xdr:cNvSpPr/>
      </xdr:nvSpPr>
      <xdr:spPr>
        <a:xfrm>
          <a:off x="0" y="0"/>
          <a:ext cx="10052280" cy="9721440"/>
        </a:xfrm>
        <a:prstGeom prst="rect">
          <a:avLst/>
        </a:prstGeom>
        <a:solidFill>
          <a:srgbClr val="ffffff"/>
        </a:solidFill>
        <a:ln w="9360">
          <a:noFill/>
        </a:ln>
      </xdr:spPr>
      <xdr:style>
        <a:lnRef idx="0"/>
        <a:fillRef idx="0"/>
        <a:effectRef idx="0"/>
        <a:fontRef idx="minor"/>
      </xdr:style>
    </xdr:sp>
    <xdr:clientData/>
  </xdr:twoCellAnchor>
  <xdr:twoCellAnchor editAs="twoCell">
    <xdr:from>
      <xdr:col>0</xdr:col>
      <xdr:colOff>0</xdr:colOff>
      <xdr:row>0</xdr:row>
      <xdr:rowOff>0</xdr:rowOff>
    </xdr:from>
    <xdr:to>
      <xdr:col>7</xdr:col>
      <xdr:colOff>103320</xdr:colOff>
      <xdr:row>26</xdr:row>
      <xdr:rowOff>189000</xdr:rowOff>
    </xdr:to>
    <xdr:sp>
      <xdr:nvSpPr>
        <xdr:cNvPr id="44" name="CustomShape 1" hidden="1"/>
        <xdr:cNvSpPr/>
      </xdr:nvSpPr>
      <xdr:spPr>
        <a:xfrm>
          <a:off x="0" y="0"/>
          <a:ext cx="10052280" cy="9721440"/>
        </a:xfrm>
        <a:prstGeom prst="rect">
          <a:avLst/>
        </a:prstGeom>
        <a:solidFill>
          <a:srgbClr val="ffffff"/>
        </a:solidFill>
        <a:ln w="9360">
          <a:noFill/>
        </a:ln>
      </xdr:spPr>
      <xdr:style>
        <a:lnRef idx="0"/>
        <a:fillRef idx="0"/>
        <a:effectRef idx="0"/>
        <a:fontRef idx="minor"/>
      </xdr:style>
    </xdr:sp>
    <xdr:clientData/>
  </xdr:twoCellAnchor>
  <xdr:twoCellAnchor editAs="twoCell">
    <xdr:from>
      <xdr:col>0</xdr:col>
      <xdr:colOff>0</xdr:colOff>
      <xdr:row>0</xdr:row>
      <xdr:rowOff>0</xdr:rowOff>
    </xdr:from>
    <xdr:to>
      <xdr:col>7</xdr:col>
      <xdr:colOff>103320</xdr:colOff>
      <xdr:row>26</xdr:row>
      <xdr:rowOff>189000</xdr:rowOff>
    </xdr:to>
    <xdr:sp>
      <xdr:nvSpPr>
        <xdr:cNvPr id="45" name="CustomShape 1" hidden="1"/>
        <xdr:cNvSpPr/>
      </xdr:nvSpPr>
      <xdr:spPr>
        <a:xfrm>
          <a:off x="0" y="0"/>
          <a:ext cx="10052280" cy="9721440"/>
        </a:xfrm>
        <a:prstGeom prst="rect">
          <a:avLst/>
        </a:prstGeom>
        <a:solidFill>
          <a:srgbClr val="ffffff"/>
        </a:solidFill>
        <a:ln w="9360">
          <a:noFill/>
        </a:ln>
      </xdr:spPr>
      <xdr:style>
        <a:lnRef idx="0"/>
        <a:fillRef idx="0"/>
        <a:effectRef idx="0"/>
        <a:fontRef idx="minor"/>
      </xdr:style>
    </xdr:sp>
    <xdr:clientData/>
  </xdr:twoCellAnchor>
  <xdr:twoCellAnchor editAs="twoCell">
    <xdr:from>
      <xdr:col>0</xdr:col>
      <xdr:colOff>0</xdr:colOff>
      <xdr:row>0</xdr:row>
      <xdr:rowOff>0</xdr:rowOff>
    </xdr:from>
    <xdr:to>
      <xdr:col>7</xdr:col>
      <xdr:colOff>103320</xdr:colOff>
      <xdr:row>26</xdr:row>
      <xdr:rowOff>189000</xdr:rowOff>
    </xdr:to>
    <xdr:sp>
      <xdr:nvSpPr>
        <xdr:cNvPr id="46" name="CustomShape 1" hidden="1"/>
        <xdr:cNvSpPr/>
      </xdr:nvSpPr>
      <xdr:spPr>
        <a:xfrm>
          <a:off x="0" y="0"/>
          <a:ext cx="10052280" cy="9721440"/>
        </a:xfrm>
        <a:prstGeom prst="rect">
          <a:avLst/>
        </a:prstGeom>
        <a:solidFill>
          <a:srgbClr val="ffffff"/>
        </a:solidFill>
        <a:ln w="9360">
          <a:noFill/>
        </a:ln>
      </xdr:spPr>
      <xdr:style>
        <a:lnRef idx="0"/>
        <a:fillRef idx="0"/>
        <a:effectRef idx="0"/>
        <a:fontRef idx="minor"/>
      </xdr:style>
    </xdr:sp>
    <xdr:clientData/>
  </xdr:twoCellAnchor>
  <xdr:twoCellAnchor editAs="twoCell">
    <xdr:from>
      <xdr:col>0</xdr:col>
      <xdr:colOff>0</xdr:colOff>
      <xdr:row>0</xdr:row>
      <xdr:rowOff>0</xdr:rowOff>
    </xdr:from>
    <xdr:to>
      <xdr:col>7</xdr:col>
      <xdr:colOff>103320</xdr:colOff>
      <xdr:row>26</xdr:row>
      <xdr:rowOff>189000</xdr:rowOff>
    </xdr:to>
    <xdr:sp>
      <xdr:nvSpPr>
        <xdr:cNvPr id="47" name="CustomShape 1" hidden="1"/>
        <xdr:cNvSpPr/>
      </xdr:nvSpPr>
      <xdr:spPr>
        <a:xfrm>
          <a:off x="0" y="0"/>
          <a:ext cx="10052280" cy="9721440"/>
        </a:xfrm>
        <a:prstGeom prst="rect">
          <a:avLst/>
        </a:prstGeom>
        <a:solidFill>
          <a:srgbClr val="ffffff"/>
        </a:solidFill>
        <a:ln w="9360">
          <a:noFill/>
        </a:ln>
      </xdr:spPr>
      <xdr:style>
        <a:lnRef idx="0"/>
        <a:fillRef idx="0"/>
        <a:effectRef idx="0"/>
        <a:fontRef idx="minor"/>
      </xdr:style>
    </xdr:sp>
    <xdr:clientData/>
  </xdr:twoCellAnchor>
  <xdr:twoCellAnchor editAs="twoCell">
    <xdr:from>
      <xdr:col>0</xdr:col>
      <xdr:colOff>0</xdr:colOff>
      <xdr:row>0</xdr:row>
      <xdr:rowOff>0</xdr:rowOff>
    </xdr:from>
    <xdr:to>
      <xdr:col>7</xdr:col>
      <xdr:colOff>123120</xdr:colOff>
      <xdr:row>26</xdr:row>
      <xdr:rowOff>189720</xdr:rowOff>
    </xdr:to>
    <xdr:sp>
      <xdr:nvSpPr>
        <xdr:cNvPr id="48" name="CustomShape 1" hidden="1"/>
        <xdr:cNvSpPr/>
      </xdr:nvSpPr>
      <xdr:spPr>
        <a:xfrm>
          <a:off x="0" y="0"/>
          <a:ext cx="10072080" cy="9722160"/>
        </a:xfrm>
        <a:prstGeom prst="rect">
          <a:avLst/>
        </a:prstGeom>
        <a:solidFill>
          <a:srgbClr val="ffffff"/>
        </a:solidFill>
        <a:ln w="9360">
          <a:miter/>
        </a:ln>
      </xdr:spPr>
      <xdr:style>
        <a:lnRef idx="0"/>
        <a:fillRef idx="0"/>
        <a:effectRef idx="0"/>
        <a:fontRef idx="minor"/>
      </xdr:style>
    </xdr:sp>
    <xdr:clientData/>
  </xdr:twoCellAnchor>
  <xdr:twoCellAnchor editAs="twoCell">
    <xdr:from>
      <xdr:col>0</xdr:col>
      <xdr:colOff>0</xdr:colOff>
      <xdr:row>0</xdr:row>
      <xdr:rowOff>0</xdr:rowOff>
    </xdr:from>
    <xdr:to>
      <xdr:col>7</xdr:col>
      <xdr:colOff>123120</xdr:colOff>
      <xdr:row>26</xdr:row>
      <xdr:rowOff>189720</xdr:rowOff>
    </xdr:to>
    <xdr:sp>
      <xdr:nvSpPr>
        <xdr:cNvPr id="49" name="CustomShape 1" hidden="1"/>
        <xdr:cNvSpPr/>
      </xdr:nvSpPr>
      <xdr:spPr>
        <a:xfrm>
          <a:off x="0" y="0"/>
          <a:ext cx="10072080" cy="9722160"/>
        </a:xfrm>
        <a:prstGeom prst="rect">
          <a:avLst/>
        </a:prstGeom>
        <a:solidFill>
          <a:srgbClr val="ffffff"/>
        </a:solidFill>
        <a:ln w="9360">
          <a:miter/>
        </a:ln>
      </xdr:spPr>
      <xdr:style>
        <a:lnRef idx="0"/>
        <a:fillRef idx="0"/>
        <a:effectRef idx="0"/>
        <a:fontRef idx="minor"/>
      </xdr:style>
    </xdr:sp>
    <xdr:clientData/>
  </xdr:twoCellAnchor>
  <xdr:twoCellAnchor editAs="twoCell">
    <xdr:from>
      <xdr:col>0</xdr:col>
      <xdr:colOff>0</xdr:colOff>
      <xdr:row>0</xdr:row>
      <xdr:rowOff>0</xdr:rowOff>
    </xdr:from>
    <xdr:to>
      <xdr:col>7</xdr:col>
      <xdr:colOff>123120</xdr:colOff>
      <xdr:row>26</xdr:row>
      <xdr:rowOff>189720</xdr:rowOff>
    </xdr:to>
    <xdr:sp>
      <xdr:nvSpPr>
        <xdr:cNvPr id="50" name="CustomShape 1" hidden="1"/>
        <xdr:cNvSpPr/>
      </xdr:nvSpPr>
      <xdr:spPr>
        <a:xfrm>
          <a:off x="0" y="0"/>
          <a:ext cx="10072080" cy="9722160"/>
        </a:xfrm>
        <a:prstGeom prst="rect">
          <a:avLst/>
        </a:prstGeom>
        <a:solidFill>
          <a:srgbClr val="ffffff"/>
        </a:solidFill>
        <a:ln w="9360">
          <a:miter/>
        </a:ln>
      </xdr:spPr>
      <xdr:style>
        <a:lnRef idx="0"/>
        <a:fillRef idx="0"/>
        <a:effectRef idx="0"/>
        <a:fontRef idx="minor"/>
      </xdr:style>
    </xdr:sp>
    <xdr:clientData/>
  </xdr:twoCellAnchor>
  <xdr:twoCellAnchor editAs="twoCell">
    <xdr:from>
      <xdr:col>0</xdr:col>
      <xdr:colOff>0</xdr:colOff>
      <xdr:row>0</xdr:row>
      <xdr:rowOff>0</xdr:rowOff>
    </xdr:from>
    <xdr:to>
      <xdr:col>7</xdr:col>
      <xdr:colOff>123120</xdr:colOff>
      <xdr:row>26</xdr:row>
      <xdr:rowOff>189720</xdr:rowOff>
    </xdr:to>
    <xdr:sp>
      <xdr:nvSpPr>
        <xdr:cNvPr id="51" name="CustomShape 1" hidden="1"/>
        <xdr:cNvSpPr/>
      </xdr:nvSpPr>
      <xdr:spPr>
        <a:xfrm>
          <a:off x="0" y="0"/>
          <a:ext cx="10072080" cy="9722160"/>
        </a:xfrm>
        <a:prstGeom prst="rect">
          <a:avLst/>
        </a:prstGeom>
        <a:solidFill>
          <a:srgbClr val="ffffff"/>
        </a:solidFill>
        <a:ln w="9360">
          <a:miter/>
        </a:ln>
      </xdr:spPr>
      <xdr:style>
        <a:lnRef idx="0"/>
        <a:fillRef idx="0"/>
        <a:effectRef idx="0"/>
        <a:fontRef idx="minor"/>
      </xdr:style>
    </xdr:sp>
    <xdr:clientData/>
  </xdr:twoCellAnchor>
  <xdr:twoCellAnchor editAs="twoCell">
    <xdr:from>
      <xdr:col>0</xdr:col>
      <xdr:colOff>0</xdr:colOff>
      <xdr:row>0</xdr:row>
      <xdr:rowOff>0</xdr:rowOff>
    </xdr:from>
    <xdr:to>
      <xdr:col>7</xdr:col>
      <xdr:colOff>123480</xdr:colOff>
      <xdr:row>26</xdr:row>
      <xdr:rowOff>190080</xdr:rowOff>
    </xdr:to>
    <xdr:sp>
      <xdr:nvSpPr>
        <xdr:cNvPr id="52" name="CustomShape 1" hidden="1"/>
        <xdr:cNvSpPr/>
      </xdr:nvSpPr>
      <xdr:spPr>
        <a:xfrm>
          <a:off x="0" y="0"/>
          <a:ext cx="10072440" cy="97225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twoCell">
    <xdr:from>
      <xdr:col>0</xdr:col>
      <xdr:colOff>0</xdr:colOff>
      <xdr:row>0</xdr:row>
      <xdr:rowOff>0</xdr:rowOff>
    </xdr:from>
    <xdr:to>
      <xdr:col>7</xdr:col>
      <xdr:colOff>123480</xdr:colOff>
      <xdr:row>26</xdr:row>
      <xdr:rowOff>190080</xdr:rowOff>
    </xdr:to>
    <xdr:sp>
      <xdr:nvSpPr>
        <xdr:cNvPr id="53" name="CustomShape 1" hidden="1"/>
        <xdr:cNvSpPr/>
      </xdr:nvSpPr>
      <xdr:spPr>
        <a:xfrm>
          <a:off x="0" y="0"/>
          <a:ext cx="10072440" cy="97225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twoCell">
    <xdr:from>
      <xdr:col>0</xdr:col>
      <xdr:colOff>0</xdr:colOff>
      <xdr:row>0</xdr:row>
      <xdr:rowOff>0</xdr:rowOff>
    </xdr:from>
    <xdr:to>
      <xdr:col>7</xdr:col>
      <xdr:colOff>123480</xdr:colOff>
      <xdr:row>26</xdr:row>
      <xdr:rowOff>190080</xdr:rowOff>
    </xdr:to>
    <xdr:sp>
      <xdr:nvSpPr>
        <xdr:cNvPr id="54" name="CustomShape 1" hidden="1"/>
        <xdr:cNvSpPr/>
      </xdr:nvSpPr>
      <xdr:spPr>
        <a:xfrm>
          <a:off x="0" y="0"/>
          <a:ext cx="10072440" cy="97225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twoCell">
    <xdr:from>
      <xdr:col>0</xdr:col>
      <xdr:colOff>0</xdr:colOff>
      <xdr:row>0</xdr:row>
      <xdr:rowOff>0</xdr:rowOff>
    </xdr:from>
    <xdr:to>
      <xdr:col>7</xdr:col>
      <xdr:colOff>123480</xdr:colOff>
      <xdr:row>26</xdr:row>
      <xdr:rowOff>190080</xdr:rowOff>
    </xdr:to>
    <xdr:sp>
      <xdr:nvSpPr>
        <xdr:cNvPr id="55" name="CustomShape 1" hidden="1"/>
        <xdr:cNvSpPr/>
      </xdr:nvSpPr>
      <xdr:spPr>
        <a:xfrm>
          <a:off x="0" y="0"/>
          <a:ext cx="10072440" cy="972252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4.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5.xml"/><Relationship Id="rId3" Type="http://schemas.openxmlformats.org/officeDocument/2006/relationships/vmlDrawing" Target="../drawings/vmlDrawing5.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6.vml"/>
</Relationships>
</file>

<file path=xl/worksheets/_rels/sheet11.xml.rels><?xml version="1.0" encoding="UTF-8"?>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7.xml"/><Relationship Id="rId3" Type="http://schemas.openxmlformats.org/officeDocument/2006/relationships/vmlDrawing" Target="../drawings/vmlDrawing7.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MJ120"/>
  <sheetViews>
    <sheetView showFormulas="false" showGridLines="true" showRowColHeaders="true" showZeros="true" rightToLeft="false" tabSelected="true" showOutlineSymbols="true" defaultGridColor="true" view="normal" topLeftCell="A1" colorId="64" zoomScale="95" zoomScaleNormal="95" zoomScalePageLayoutView="100" workbookViewId="0">
      <pane xSplit="2" ySplit="1" topLeftCell="C2" activePane="bottomRight" state="frozen"/>
      <selection pane="topLeft" activeCell="A1" activeCellId="0" sqref="A1"/>
      <selection pane="topRight" activeCell="C1" activeCellId="0" sqref="C1"/>
      <selection pane="bottomLeft" activeCell="A2" activeCellId="0" sqref="A2"/>
      <selection pane="bottomRight" activeCell="H1" activeCellId="0" sqref="H1"/>
    </sheetView>
  </sheetViews>
  <sheetFormatPr defaultRowHeight="15" zeroHeight="false" outlineLevelRow="0" outlineLevelCol="0"/>
  <cols>
    <col collapsed="false" customWidth="true" hidden="false" outlineLevel="0" max="1" min="1" style="1" width="11.71"/>
    <col collapsed="false" customWidth="true" hidden="false" outlineLevel="0" max="2" min="2" style="2" width="10.58"/>
    <col collapsed="false" customWidth="true" hidden="false" outlineLevel="0" max="3" min="3" style="2" width="10.99"/>
    <col collapsed="false" customWidth="true" hidden="false" outlineLevel="0" max="4" min="4" style="3" width="20.57"/>
    <col collapsed="false" customWidth="true" hidden="false" outlineLevel="0" max="5" min="5" style="2" width="19.57"/>
    <col collapsed="false" customWidth="true" hidden="false" outlineLevel="0" max="6" min="6" style="2" width="20.42"/>
    <col collapsed="false" customWidth="true" hidden="false" outlineLevel="0" max="7" min="7" style="1" width="27.85"/>
    <col collapsed="false" customWidth="true" hidden="false" outlineLevel="0" max="9" min="8" style="1" width="20.42"/>
    <col collapsed="false" customWidth="true" hidden="false" outlineLevel="0" max="10" min="10" style="1" width="76"/>
    <col collapsed="false" customWidth="true" hidden="false" outlineLevel="0" max="11" min="11" style="1" width="11.71"/>
    <col collapsed="false" customWidth="true" hidden="false" outlineLevel="0" max="15" min="12" style="1" width="20.42"/>
    <col collapsed="false" customWidth="true" hidden="false" outlineLevel="0" max="40" min="16" style="2" width="14.43"/>
    <col collapsed="false" customWidth="true" hidden="false" outlineLevel="0" max="1023" min="41" style="4" width="14.43"/>
    <col collapsed="false" customWidth="true" hidden="false" outlineLevel="0" max="1025" min="1024" style="2" width="11.57"/>
  </cols>
  <sheetData>
    <row r="1" s="11" customFormat="true" ht="114.75" hidden="false" customHeight="false" outlineLevel="0" collapsed="false">
      <c r="A1" s="5" t="s">
        <v>0</v>
      </c>
      <c r="B1" s="5" t="s">
        <v>1</v>
      </c>
      <c r="C1" s="5" t="s">
        <v>2</v>
      </c>
      <c r="D1" s="6" t="s">
        <v>3</v>
      </c>
      <c r="E1" s="6" t="s">
        <v>4</v>
      </c>
      <c r="F1" s="7" t="s">
        <v>5</v>
      </c>
      <c r="G1" s="8" t="s">
        <v>6</v>
      </c>
      <c r="H1" s="8" t="s">
        <v>7</v>
      </c>
      <c r="I1" s="9" t="s">
        <v>8</v>
      </c>
      <c r="J1" s="10" t="s">
        <v>9</v>
      </c>
      <c r="K1" s="8" t="s">
        <v>10</v>
      </c>
      <c r="L1" s="8" t="s">
        <v>11</v>
      </c>
      <c r="M1" s="8" t="s">
        <v>12</v>
      </c>
      <c r="N1" s="8" t="s">
        <v>13</v>
      </c>
      <c r="O1" s="8" t="s">
        <v>14</v>
      </c>
      <c r="AMJ1" s="12"/>
    </row>
    <row r="2" s="16" customFormat="true" ht="25.5" hidden="false" customHeight="true" outlineLevel="0" collapsed="false">
      <c r="A2" s="13" t="s">
        <v>15</v>
      </c>
      <c r="B2" s="13" t="s">
        <v>16</v>
      </c>
      <c r="C2" s="13" t="s">
        <v>17</v>
      </c>
      <c r="D2" s="13" t="s">
        <v>18</v>
      </c>
      <c r="E2" s="13"/>
      <c r="F2" s="13"/>
      <c r="G2" s="14" t="s">
        <v>19</v>
      </c>
      <c r="H2" s="14" t="s">
        <v>20</v>
      </c>
      <c r="I2" s="14" t="s">
        <v>21</v>
      </c>
      <c r="J2" s="14" t="s">
        <v>22</v>
      </c>
      <c r="K2" s="14" t="s">
        <v>23</v>
      </c>
      <c r="L2" s="15" t="s">
        <v>24</v>
      </c>
      <c r="M2" s="15" t="s">
        <v>25</v>
      </c>
      <c r="N2" s="15" t="s">
        <v>26</v>
      </c>
      <c r="O2" s="14"/>
      <c r="AMJ2" s="2"/>
    </row>
    <row r="3" s="16" customFormat="true" ht="25.5" hidden="false" customHeight="true" outlineLevel="0" collapsed="false">
      <c r="A3" s="13" t="s">
        <v>15</v>
      </c>
      <c r="B3" s="13" t="s">
        <v>27</v>
      </c>
      <c r="C3" s="13" t="s">
        <v>17</v>
      </c>
      <c r="D3" s="13" t="s">
        <v>28</v>
      </c>
      <c r="E3" s="13"/>
      <c r="F3" s="13"/>
      <c r="G3" s="14" t="s">
        <v>19</v>
      </c>
      <c r="H3" s="14" t="s">
        <v>20</v>
      </c>
      <c r="I3" s="14" t="s">
        <v>29</v>
      </c>
      <c r="J3" s="14" t="s">
        <v>22</v>
      </c>
      <c r="K3" s="14" t="s">
        <v>23</v>
      </c>
      <c r="L3" s="14" t="s">
        <v>30</v>
      </c>
      <c r="M3" s="15" t="s">
        <v>25</v>
      </c>
      <c r="N3" s="15" t="s">
        <v>26</v>
      </c>
      <c r="O3" s="14"/>
      <c r="AMJ3" s="2"/>
    </row>
    <row r="4" s="16" customFormat="true" ht="25.5" hidden="false" customHeight="true" outlineLevel="0" collapsed="false">
      <c r="A4" s="13" t="s">
        <v>15</v>
      </c>
      <c r="B4" s="13" t="s">
        <v>31</v>
      </c>
      <c r="C4" s="13" t="s">
        <v>17</v>
      </c>
      <c r="D4" s="13" t="s">
        <v>32</v>
      </c>
      <c r="E4" s="13"/>
      <c r="F4" s="13"/>
      <c r="G4" s="14" t="s">
        <v>19</v>
      </c>
      <c r="H4" s="14" t="s">
        <v>20</v>
      </c>
      <c r="I4" s="14" t="s">
        <v>29</v>
      </c>
      <c r="J4" s="14" t="s">
        <v>22</v>
      </c>
      <c r="K4" s="14" t="s">
        <v>23</v>
      </c>
      <c r="L4" s="14" t="s">
        <v>33</v>
      </c>
      <c r="M4" s="15" t="s">
        <v>34</v>
      </c>
      <c r="N4" s="14" t="s">
        <v>35</v>
      </c>
      <c r="O4" s="14"/>
      <c r="AMJ4" s="2"/>
    </row>
    <row r="5" s="16" customFormat="true" ht="25.5" hidden="false" customHeight="true" outlineLevel="0" collapsed="false">
      <c r="A5" s="13" t="s">
        <v>36</v>
      </c>
      <c r="B5" s="13" t="s">
        <v>37</v>
      </c>
      <c r="C5" s="13" t="s">
        <v>17</v>
      </c>
      <c r="D5" s="13" t="s">
        <v>38</v>
      </c>
      <c r="E5" s="13"/>
      <c r="F5" s="13"/>
      <c r="G5" s="14" t="s">
        <v>19</v>
      </c>
      <c r="H5" s="14" t="s">
        <v>20</v>
      </c>
      <c r="I5" s="14" t="s">
        <v>29</v>
      </c>
      <c r="J5" s="14" t="s">
        <v>22</v>
      </c>
      <c r="K5" s="14" t="s">
        <v>23</v>
      </c>
      <c r="L5" s="14" t="s">
        <v>39</v>
      </c>
      <c r="M5" s="14" t="s">
        <v>40</v>
      </c>
      <c r="N5" s="15" t="s">
        <v>41</v>
      </c>
      <c r="O5" s="14"/>
      <c r="AMJ5" s="2"/>
    </row>
    <row r="6" s="16" customFormat="true" ht="25.5" hidden="false" customHeight="true" outlineLevel="0" collapsed="false">
      <c r="A6" s="13" t="s">
        <v>36</v>
      </c>
      <c r="B6" s="13" t="s">
        <v>42</v>
      </c>
      <c r="C6" s="13" t="s">
        <v>17</v>
      </c>
      <c r="D6" s="13" t="s">
        <v>43</v>
      </c>
      <c r="E6" s="13"/>
      <c r="F6" s="13"/>
      <c r="G6" s="14" t="s">
        <v>19</v>
      </c>
      <c r="H6" s="14" t="s">
        <v>20</v>
      </c>
      <c r="I6" s="14" t="s">
        <v>29</v>
      </c>
      <c r="J6" s="14" t="s">
        <v>22</v>
      </c>
      <c r="K6" s="14" t="s">
        <v>23</v>
      </c>
      <c r="L6" s="14" t="s">
        <v>44</v>
      </c>
      <c r="M6" s="14" t="s">
        <v>45</v>
      </c>
      <c r="N6" s="14" t="s">
        <v>46</v>
      </c>
      <c r="O6" s="14"/>
      <c r="AMJ6" s="2"/>
    </row>
    <row r="7" s="16" customFormat="true" ht="25.5" hidden="false" customHeight="true" outlineLevel="0" collapsed="false">
      <c r="A7" s="13" t="s">
        <v>36</v>
      </c>
      <c r="B7" s="13" t="s">
        <v>47</v>
      </c>
      <c r="C7" s="13" t="s">
        <v>17</v>
      </c>
      <c r="D7" s="13" t="s">
        <v>48</v>
      </c>
      <c r="E7" s="13"/>
      <c r="F7" s="13"/>
      <c r="G7" s="14" t="s">
        <v>19</v>
      </c>
      <c r="H7" s="14" t="s">
        <v>20</v>
      </c>
      <c r="I7" s="14" t="s">
        <v>29</v>
      </c>
      <c r="J7" s="14" t="s">
        <v>22</v>
      </c>
      <c r="K7" s="14" t="s">
        <v>23</v>
      </c>
      <c r="L7" s="14" t="s">
        <v>49</v>
      </c>
      <c r="M7" s="14" t="s">
        <v>50</v>
      </c>
      <c r="N7" s="14" t="s">
        <v>46</v>
      </c>
      <c r="O7" s="14"/>
      <c r="AMJ7" s="2"/>
    </row>
    <row r="8" s="16" customFormat="true" ht="25.5" hidden="false" customHeight="true" outlineLevel="0" collapsed="false">
      <c r="A8" s="13" t="s">
        <v>36</v>
      </c>
      <c r="B8" s="13" t="s">
        <v>51</v>
      </c>
      <c r="C8" s="13" t="s">
        <v>52</v>
      </c>
      <c r="D8" s="13" t="s">
        <v>53</v>
      </c>
      <c r="E8" s="13"/>
      <c r="F8" s="13"/>
      <c r="G8" s="14" t="s">
        <v>54</v>
      </c>
      <c r="H8" s="14" t="s">
        <v>55</v>
      </c>
      <c r="I8" s="14" t="s">
        <v>56</v>
      </c>
      <c r="J8" s="14" t="s">
        <v>57</v>
      </c>
      <c r="K8" s="14" t="s">
        <v>23</v>
      </c>
      <c r="L8" s="15" t="s">
        <v>58</v>
      </c>
      <c r="M8" s="15" t="s">
        <v>59</v>
      </c>
      <c r="N8" s="15" t="s">
        <v>60</v>
      </c>
      <c r="O8" s="14"/>
      <c r="AMJ8" s="2"/>
    </row>
    <row r="9" s="16" customFormat="true" ht="25.5" hidden="false" customHeight="true" outlineLevel="0" collapsed="false">
      <c r="A9" s="13" t="s">
        <v>15</v>
      </c>
      <c r="B9" s="13" t="s">
        <v>61</v>
      </c>
      <c r="C9" s="13" t="s">
        <v>52</v>
      </c>
      <c r="D9" s="13" t="s">
        <v>62</v>
      </c>
      <c r="E9" s="13"/>
      <c r="F9" s="13"/>
      <c r="G9" s="14" t="s">
        <v>54</v>
      </c>
      <c r="H9" s="14" t="s">
        <v>55</v>
      </c>
      <c r="I9" s="14" t="s">
        <v>56</v>
      </c>
      <c r="J9" s="14" t="s">
        <v>57</v>
      </c>
      <c r="K9" s="14" t="s">
        <v>23</v>
      </c>
      <c r="L9" s="14" t="s">
        <v>63</v>
      </c>
      <c r="M9" s="15" t="s">
        <v>64</v>
      </c>
      <c r="N9" s="15" t="s">
        <v>65</v>
      </c>
      <c r="O9" s="14"/>
      <c r="AMJ9" s="2"/>
    </row>
    <row r="10" s="16" customFormat="true" ht="25.5" hidden="false" customHeight="true" outlineLevel="0" collapsed="false">
      <c r="A10" s="13" t="s">
        <v>66</v>
      </c>
      <c r="B10" s="13" t="s">
        <v>67</v>
      </c>
      <c r="C10" s="13" t="s">
        <v>52</v>
      </c>
      <c r="D10" s="13" t="s">
        <v>68</v>
      </c>
      <c r="E10" s="13"/>
      <c r="F10" s="13"/>
      <c r="G10" s="14" t="s">
        <v>54</v>
      </c>
      <c r="H10" s="14" t="s">
        <v>69</v>
      </c>
      <c r="I10" s="14" t="s">
        <v>70</v>
      </c>
      <c r="J10" s="14" t="s">
        <v>71</v>
      </c>
      <c r="K10" s="14" t="s">
        <v>23</v>
      </c>
      <c r="L10" s="15" t="s">
        <v>72</v>
      </c>
      <c r="M10" s="15" t="s">
        <v>73</v>
      </c>
      <c r="N10" s="15" t="s">
        <v>74</v>
      </c>
      <c r="O10" s="14"/>
      <c r="AMJ10" s="2"/>
    </row>
    <row r="11" s="16" customFormat="true" ht="25.5" hidden="false" customHeight="true" outlineLevel="0" collapsed="false">
      <c r="A11" s="13" t="s">
        <v>66</v>
      </c>
      <c r="B11" s="13" t="s">
        <v>75</v>
      </c>
      <c r="C11" s="13" t="s">
        <v>52</v>
      </c>
      <c r="D11" s="13" t="s">
        <v>76</v>
      </c>
      <c r="E11" s="13"/>
      <c r="F11" s="13"/>
      <c r="G11" s="14" t="s">
        <v>54</v>
      </c>
      <c r="H11" s="14" t="s">
        <v>69</v>
      </c>
      <c r="I11" s="14" t="s">
        <v>56</v>
      </c>
      <c r="J11" s="14" t="s">
        <v>57</v>
      </c>
      <c r="K11" s="14" t="s">
        <v>23</v>
      </c>
      <c r="L11" s="14" t="s">
        <v>77</v>
      </c>
      <c r="M11" s="14" t="s">
        <v>78</v>
      </c>
      <c r="N11" s="14" t="s">
        <v>79</v>
      </c>
      <c r="O11" s="14"/>
      <c r="AMJ11" s="2"/>
    </row>
    <row r="12" s="16" customFormat="true" ht="25.5" hidden="false" customHeight="true" outlineLevel="0" collapsed="false">
      <c r="A12" s="13" t="s">
        <v>15</v>
      </c>
      <c r="B12" s="13" t="s">
        <v>80</v>
      </c>
      <c r="C12" s="13" t="s">
        <v>52</v>
      </c>
      <c r="D12" s="13" t="s">
        <v>81</v>
      </c>
      <c r="E12" s="13"/>
      <c r="F12" s="13"/>
      <c r="G12" s="14" t="s">
        <v>54</v>
      </c>
      <c r="H12" s="14" t="s">
        <v>55</v>
      </c>
      <c r="I12" s="14" t="s">
        <v>56</v>
      </c>
      <c r="J12" s="14" t="s">
        <v>57</v>
      </c>
      <c r="K12" s="14" t="s">
        <v>23</v>
      </c>
      <c r="L12" s="15" t="s">
        <v>82</v>
      </c>
      <c r="M12" s="15" t="s">
        <v>83</v>
      </c>
      <c r="N12" s="15" t="s">
        <v>84</v>
      </c>
      <c r="O12" s="14"/>
      <c r="AMJ12" s="2"/>
    </row>
    <row r="13" s="16" customFormat="true" ht="25.5" hidden="false" customHeight="true" outlineLevel="0" collapsed="false">
      <c r="A13" s="13" t="s">
        <v>15</v>
      </c>
      <c r="B13" s="13" t="s">
        <v>85</v>
      </c>
      <c r="C13" s="13" t="s">
        <v>52</v>
      </c>
      <c r="D13" s="13" t="s">
        <v>86</v>
      </c>
      <c r="E13" s="13"/>
      <c r="F13" s="13"/>
      <c r="G13" s="14" t="s">
        <v>54</v>
      </c>
      <c r="H13" s="14" t="s">
        <v>55</v>
      </c>
      <c r="I13" s="14" t="s">
        <v>56</v>
      </c>
      <c r="J13" s="14" t="s">
        <v>57</v>
      </c>
      <c r="K13" s="14" t="s">
        <v>23</v>
      </c>
      <c r="L13" s="14" t="s">
        <v>33</v>
      </c>
      <c r="M13" s="15" t="s">
        <v>34</v>
      </c>
      <c r="N13" s="14" t="s">
        <v>35</v>
      </c>
      <c r="O13" s="14"/>
      <c r="AMJ13" s="2"/>
    </row>
    <row r="14" s="16" customFormat="true" ht="25.5" hidden="false" customHeight="true" outlineLevel="0" collapsed="false">
      <c r="A14" s="13" t="s">
        <v>36</v>
      </c>
      <c r="B14" s="13" t="s">
        <v>87</v>
      </c>
      <c r="C14" s="13" t="s">
        <v>88</v>
      </c>
      <c r="D14" s="13" t="s">
        <v>89</v>
      </c>
      <c r="E14" s="13"/>
      <c r="F14" s="13"/>
      <c r="G14" s="14" t="s">
        <v>90</v>
      </c>
      <c r="H14" s="15" t="s">
        <v>91</v>
      </c>
      <c r="I14" s="14" t="s">
        <v>92</v>
      </c>
      <c r="J14" s="15" t="s">
        <v>93</v>
      </c>
      <c r="K14" s="14" t="s">
        <v>23</v>
      </c>
      <c r="L14" s="15" t="s">
        <v>94</v>
      </c>
      <c r="M14" s="15" t="s">
        <v>95</v>
      </c>
      <c r="N14" s="14" t="s">
        <v>96</v>
      </c>
      <c r="O14" s="14"/>
      <c r="AMJ14" s="2"/>
    </row>
    <row r="15" s="16" customFormat="true" ht="25.5" hidden="false" customHeight="true" outlineLevel="0" collapsed="false">
      <c r="A15" s="13" t="s">
        <v>36</v>
      </c>
      <c r="B15" s="13" t="s">
        <v>97</v>
      </c>
      <c r="C15" s="13" t="s">
        <v>88</v>
      </c>
      <c r="D15" s="13" t="s">
        <v>98</v>
      </c>
      <c r="E15" s="13"/>
      <c r="F15" s="13"/>
      <c r="G15" s="14" t="s">
        <v>90</v>
      </c>
      <c r="H15" s="15" t="s">
        <v>91</v>
      </c>
      <c r="I15" s="14" t="s">
        <v>99</v>
      </c>
      <c r="J15" s="14" t="s">
        <v>100</v>
      </c>
      <c r="K15" s="14" t="s">
        <v>23</v>
      </c>
      <c r="L15" s="15" t="s">
        <v>101</v>
      </c>
      <c r="M15" s="15" t="s">
        <v>102</v>
      </c>
      <c r="N15" s="15" t="s">
        <v>103</v>
      </c>
      <c r="O15" s="14"/>
      <c r="AMJ15" s="2"/>
    </row>
    <row r="16" s="16" customFormat="true" ht="25.5" hidden="false" customHeight="true" outlineLevel="0" collapsed="false">
      <c r="A16" s="13" t="s">
        <v>15</v>
      </c>
      <c r="B16" s="13" t="s">
        <v>104</v>
      </c>
      <c r="C16" s="13" t="s">
        <v>105</v>
      </c>
      <c r="D16" s="13" t="s">
        <v>106</v>
      </c>
      <c r="E16" s="13"/>
      <c r="F16" s="13"/>
      <c r="G16" s="14" t="s">
        <v>107</v>
      </c>
      <c r="H16" s="14" t="s">
        <v>108</v>
      </c>
      <c r="I16" s="14" t="s">
        <v>109</v>
      </c>
      <c r="J16" s="14" t="s">
        <v>110</v>
      </c>
      <c r="K16" s="14" t="s">
        <v>23</v>
      </c>
      <c r="L16" s="15" t="s">
        <v>111</v>
      </c>
      <c r="M16" s="15" t="s">
        <v>112</v>
      </c>
      <c r="N16" s="15" t="s">
        <v>113</v>
      </c>
      <c r="O16" s="14"/>
      <c r="AMJ16" s="2"/>
    </row>
    <row r="17" s="16" customFormat="true" ht="25.5" hidden="false" customHeight="true" outlineLevel="0" collapsed="false">
      <c r="A17" s="13" t="s">
        <v>15</v>
      </c>
      <c r="B17" s="13" t="s">
        <v>114</v>
      </c>
      <c r="C17" s="13" t="s">
        <v>105</v>
      </c>
      <c r="D17" s="13" t="s">
        <v>115</v>
      </c>
      <c r="E17" s="13"/>
      <c r="F17" s="13"/>
      <c r="G17" s="14" t="s">
        <v>107</v>
      </c>
      <c r="H17" s="14" t="s">
        <v>108</v>
      </c>
      <c r="I17" s="14" t="s">
        <v>109</v>
      </c>
      <c r="J17" s="14" t="s">
        <v>110</v>
      </c>
      <c r="K17" s="14" t="s">
        <v>23</v>
      </c>
      <c r="L17" s="15" t="s">
        <v>24</v>
      </c>
      <c r="M17" s="15" t="s">
        <v>25</v>
      </c>
      <c r="N17" s="15" t="s">
        <v>116</v>
      </c>
      <c r="O17" s="14"/>
      <c r="AMJ17" s="2"/>
    </row>
    <row r="18" s="16" customFormat="true" ht="25.5" hidden="false" customHeight="true" outlineLevel="0" collapsed="false">
      <c r="A18" s="13" t="s">
        <v>15</v>
      </c>
      <c r="B18" s="13" t="s">
        <v>117</v>
      </c>
      <c r="C18" s="13" t="s">
        <v>105</v>
      </c>
      <c r="D18" s="13" t="s">
        <v>118</v>
      </c>
      <c r="E18" s="13"/>
      <c r="F18" s="13"/>
      <c r="G18" s="14" t="s">
        <v>107</v>
      </c>
      <c r="H18" s="14" t="s">
        <v>108</v>
      </c>
      <c r="I18" s="14" t="s">
        <v>119</v>
      </c>
      <c r="J18" s="14" t="s">
        <v>120</v>
      </c>
      <c r="K18" s="14" t="s">
        <v>23</v>
      </c>
      <c r="L18" s="15" t="s">
        <v>121</v>
      </c>
      <c r="M18" s="15" t="s">
        <v>122</v>
      </c>
      <c r="N18" s="15" t="s">
        <v>123</v>
      </c>
      <c r="O18" s="14"/>
      <c r="AMJ18" s="2"/>
    </row>
    <row r="19" s="16" customFormat="true" ht="25.5" hidden="false" customHeight="true" outlineLevel="0" collapsed="false">
      <c r="A19" s="13" t="s">
        <v>15</v>
      </c>
      <c r="B19" s="13" t="s">
        <v>124</v>
      </c>
      <c r="C19" s="13" t="s">
        <v>105</v>
      </c>
      <c r="D19" s="13" t="s">
        <v>125</v>
      </c>
      <c r="E19" s="13"/>
      <c r="F19" s="13"/>
      <c r="G19" s="14" t="s">
        <v>107</v>
      </c>
      <c r="H19" s="14" t="s">
        <v>108</v>
      </c>
      <c r="I19" s="14" t="s">
        <v>109</v>
      </c>
      <c r="J19" s="14" t="s">
        <v>110</v>
      </c>
      <c r="K19" s="14" t="s">
        <v>23</v>
      </c>
      <c r="L19" s="14" t="s">
        <v>126</v>
      </c>
      <c r="M19" s="15" t="s">
        <v>127</v>
      </c>
      <c r="N19" s="15" t="s">
        <v>26</v>
      </c>
      <c r="O19" s="14"/>
      <c r="AMJ19" s="2"/>
    </row>
    <row r="20" s="16" customFormat="true" ht="25.5" hidden="false" customHeight="true" outlineLevel="0" collapsed="false">
      <c r="A20" s="13" t="s">
        <v>15</v>
      </c>
      <c r="B20" s="13" t="s">
        <v>128</v>
      </c>
      <c r="C20" s="13" t="s">
        <v>105</v>
      </c>
      <c r="D20" s="13" t="s">
        <v>129</v>
      </c>
      <c r="E20" s="13"/>
      <c r="F20" s="13"/>
      <c r="G20" s="14" t="s">
        <v>107</v>
      </c>
      <c r="H20" s="14" t="s">
        <v>108</v>
      </c>
      <c r="I20" s="14" t="s">
        <v>109</v>
      </c>
      <c r="J20" s="14" t="s">
        <v>110</v>
      </c>
      <c r="K20" s="14" t="s">
        <v>23</v>
      </c>
      <c r="L20" s="14" t="s">
        <v>33</v>
      </c>
      <c r="M20" s="15" t="s">
        <v>34</v>
      </c>
      <c r="N20" s="14" t="s">
        <v>35</v>
      </c>
      <c r="O20" s="14"/>
      <c r="AMJ20" s="2"/>
    </row>
    <row r="21" s="16" customFormat="true" ht="25.5" hidden="false" customHeight="true" outlineLevel="0" collapsed="false">
      <c r="A21" s="13" t="s">
        <v>15</v>
      </c>
      <c r="B21" s="13" t="s">
        <v>130</v>
      </c>
      <c r="C21" s="13" t="s">
        <v>131</v>
      </c>
      <c r="D21" s="13" t="s">
        <v>132</v>
      </c>
      <c r="E21" s="13"/>
      <c r="F21" s="13"/>
      <c r="G21" s="14" t="s">
        <v>133</v>
      </c>
      <c r="H21" s="14" t="s">
        <v>134</v>
      </c>
      <c r="I21" s="14" t="s">
        <v>135</v>
      </c>
      <c r="J21" s="14" t="s">
        <v>136</v>
      </c>
      <c r="K21" s="14" t="s">
        <v>23</v>
      </c>
      <c r="L21" s="15" t="s">
        <v>24</v>
      </c>
      <c r="M21" s="15" t="s">
        <v>25</v>
      </c>
      <c r="N21" s="15" t="s">
        <v>26</v>
      </c>
      <c r="O21" s="14"/>
      <c r="AMJ21" s="2"/>
    </row>
    <row r="22" s="16" customFormat="true" ht="25.5" hidden="false" customHeight="true" outlineLevel="0" collapsed="false">
      <c r="A22" s="13" t="s">
        <v>15</v>
      </c>
      <c r="B22" s="13" t="s">
        <v>137</v>
      </c>
      <c r="C22" s="13" t="s">
        <v>131</v>
      </c>
      <c r="D22" s="13" t="s">
        <v>138</v>
      </c>
      <c r="E22" s="13"/>
      <c r="F22" s="13"/>
      <c r="G22" s="14" t="s">
        <v>133</v>
      </c>
      <c r="H22" s="14" t="s">
        <v>134</v>
      </c>
      <c r="I22" s="14" t="s">
        <v>135</v>
      </c>
      <c r="J22" s="14" t="s">
        <v>136</v>
      </c>
      <c r="K22" s="14" t="s">
        <v>23</v>
      </c>
      <c r="L22" s="14" t="s">
        <v>139</v>
      </c>
      <c r="M22" s="14" t="s">
        <v>140</v>
      </c>
      <c r="N22" s="15" t="s">
        <v>26</v>
      </c>
      <c r="O22" s="14"/>
      <c r="AMJ22" s="2"/>
    </row>
    <row r="23" s="16" customFormat="true" ht="25.5" hidden="false" customHeight="true" outlineLevel="0" collapsed="false">
      <c r="A23" s="13" t="s">
        <v>15</v>
      </c>
      <c r="B23" s="13" t="s">
        <v>141</v>
      </c>
      <c r="C23" s="13" t="s">
        <v>131</v>
      </c>
      <c r="D23" s="13" t="s">
        <v>142</v>
      </c>
      <c r="E23" s="13"/>
      <c r="F23" s="13"/>
      <c r="G23" s="14" t="s">
        <v>133</v>
      </c>
      <c r="H23" s="14" t="s">
        <v>134</v>
      </c>
      <c r="I23" s="14" t="s">
        <v>135</v>
      </c>
      <c r="J23" s="14" t="s">
        <v>136</v>
      </c>
      <c r="K23" s="14" t="s">
        <v>23</v>
      </c>
      <c r="L23" s="14" t="s">
        <v>33</v>
      </c>
      <c r="M23" s="15" t="s">
        <v>34</v>
      </c>
      <c r="N23" s="14" t="s">
        <v>35</v>
      </c>
      <c r="O23" s="14"/>
      <c r="AMJ23" s="2"/>
    </row>
    <row r="24" s="16" customFormat="true" ht="25.5" hidden="false" customHeight="true" outlineLevel="0" collapsed="false">
      <c r="A24" s="13" t="s">
        <v>15</v>
      </c>
      <c r="B24" s="13" t="s">
        <v>143</v>
      </c>
      <c r="C24" s="13" t="s">
        <v>144</v>
      </c>
      <c r="D24" s="13" t="s">
        <v>145</v>
      </c>
      <c r="E24" s="13"/>
      <c r="F24" s="13"/>
      <c r="G24" s="14" t="s">
        <v>146</v>
      </c>
      <c r="H24" s="14" t="s">
        <v>147</v>
      </c>
      <c r="I24" s="14" t="s">
        <v>148</v>
      </c>
      <c r="J24" s="14" t="s">
        <v>149</v>
      </c>
      <c r="K24" s="14" t="s">
        <v>23</v>
      </c>
      <c r="L24" s="15" t="s">
        <v>24</v>
      </c>
      <c r="M24" s="15" t="s">
        <v>25</v>
      </c>
      <c r="N24" s="15" t="s">
        <v>26</v>
      </c>
      <c r="O24" s="14"/>
      <c r="AMJ24" s="2"/>
    </row>
    <row r="25" s="16" customFormat="true" ht="25.5" hidden="false" customHeight="true" outlineLevel="0" collapsed="false">
      <c r="A25" s="13" t="s">
        <v>36</v>
      </c>
      <c r="B25" s="13" t="s">
        <v>150</v>
      </c>
      <c r="C25" s="13" t="s">
        <v>144</v>
      </c>
      <c r="D25" s="13" t="s">
        <v>151</v>
      </c>
      <c r="E25" s="13"/>
      <c r="F25" s="13"/>
      <c r="G25" s="14" t="s">
        <v>146</v>
      </c>
      <c r="H25" s="14" t="s">
        <v>147</v>
      </c>
      <c r="I25" s="14" t="s">
        <v>148</v>
      </c>
      <c r="J25" s="14" t="s">
        <v>149</v>
      </c>
      <c r="K25" s="14" t="s">
        <v>23</v>
      </c>
      <c r="L25" s="14" t="s">
        <v>152</v>
      </c>
      <c r="M25" s="15" t="s">
        <v>34</v>
      </c>
      <c r="N25" s="14" t="s">
        <v>153</v>
      </c>
      <c r="O25" s="14"/>
      <c r="AMJ25" s="2"/>
    </row>
    <row r="26" s="16" customFormat="true" ht="25.5" hidden="false" customHeight="true" outlineLevel="0" collapsed="false">
      <c r="A26" s="13" t="s">
        <v>36</v>
      </c>
      <c r="B26" s="13" t="s">
        <v>154</v>
      </c>
      <c r="C26" s="13" t="s">
        <v>144</v>
      </c>
      <c r="D26" s="13" t="s">
        <v>155</v>
      </c>
      <c r="E26" s="13"/>
      <c r="F26" s="13"/>
      <c r="G26" s="14" t="s">
        <v>146</v>
      </c>
      <c r="H26" s="14" t="s">
        <v>147</v>
      </c>
      <c r="I26" s="14" t="s">
        <v>148</v>
      </c>
      <c r="J26" s="14" t="s">
        <v>149</v>
      </c>
      <c r="K26" s="14" t="s">
        <v>23</v>
      </c>
      <c r="L26" s="14" t="s">
        <v>156</v>
      </c>
      <c r="M26" s="15" t="s">
        <v>34</v>
      </c>
      <c r="N26" s="14" t="s">
        <v>157</v>
      </c>
      <c r="O26" s="14"/>
      <c r="AMJ26" s="2"/>
    </row>
    <row r="27" s="16" customFormat="true" ht="25.5" hidden="false" customHeight="true" outlineLevel="0" collapsed="false">
      <c r="A27" s="13" t="s">
        <v>15</v>
      </c>
      <c r="B27" s="13" t="s">
        <v>158</v>
      </c>
      <c r="C27" s="13" t="s">
        <v>144</v>
      </c>
      <c r="D27" s="13" t="s">
        <v>159</v>
      </c>
      <c r="E27" s="13"/>
      <c r="F27" s="13"/>
      <c r="G27" s="14" t="s">
        <v>146</v>
      </c>
      <c r="H27" s="14" t="s">
        <v>147</v>
      </c>
      <c r="I27" s="14" t="s">
        <v>160</v>
      </c>
      <c r="J27" s="14" t="s">
        <v>161</v>
      </c>
      <c r="K27" s="14" t="s">
        <v>23</v>
      </c>
      <c r="L27" s="14" t="s">
        <v>162</v>
      </c>
      <c r="M27" s="14" t="s">
        <v>163</v>
      </c>
      <c r="N27" s="15" t="s">
        <v>26</v>
      </c>
      <c r="O27" s="14"/>
      <c r="AMJ27" s="2"/>
    </row>
    <row r="28" s="16" customFormat="true" ht="25.5" hidden="false" customHeight="true" outlineLevel="0" collapsed="false">
      <c r="A28" s="13" t="s">
        <v>15</v>
      </c>
      <c r="B28" s="13" t="s">
        <v>164</v>
      </c>
      <c r="C28" s="13" t="s">
        <v>144</v>
      </c>
      <c r="D28" s="13" t="s">
        <v>165</v>
      </c>
      <c r="E28" s="13"/>
      <c r="F28" s="13"/>
      <c r="G28" s="14" t="s">
        <v>146</v>
      </c>
      <c r="H28" s="14" t="s">
        <v>147</v>
      </c>
      <c r="I28" s="14" t="s">
        <v>160</v>
      </c>
      <c r="J28" s="14" t="s">
        <v>161</v>
      </c>
      <c r="K28" s="14" t="s">
        <v>23</v>
      </c>
      <c r="L28" s="14" t="s">
        <v>33</v>
      </c>
      <c r="M28" s="15" t="s">
        <v>34</v>
      </c>
      <c r="N28" s="14" t="s">
        <v>35</v>
      </c>
      <c r="O28" s="14"/>
      <c r="AMJ28" s="2"/>
    </row>
    <row r="29" s="16" customFormat="true" ht="25.5" hidden="false" customHeight="true" outlineLevel="0" collapsed="false">
      <c r="A29" s="13" t="s">
        <v>15</v>
      </c>
      <c r="B29" s="13" t="s">
        <v>166</v>
      </c>
      <c r="C29" s="13" t="s">
        <v>144</v>
      </c>
      <c r="D29" s="13" t="s">
        <v>167</v>
      </c>
      <c r="E29" s="13"/>
      <c r="F29" s="13"/>
      <c r="G29" s="14" t="s">
        <v>146</v>
      </c>
      <c r="H29" s="14" t="s">
        <v>147</v>
      </c>
      <c r="I29" s="14" t="s">
        <v>160</v>
      </c>
      <c r="J29" s="14" t="s">
        <v>161</v>
      </c>
      <c r="K29" s="14" t="s">
        <v>23</v>
      </c>
      <c r="L29" s="15" t="s">
        <v>168</v>
      </c>
      <c r="M29" s="15" t="s">
        <v>169</v>
      </c>
      <c r="N29" s="15" t="s">
        <v>170</v>
      </c>
      <c r="O29" s="14"/>
      <c r="AMJ29" s="2"/>
    </row>
    <row r="30" s="16" customFormat="true" ht="25.5" hidden="false" customHeight="true" outlineLevel="0" collapsed="false">
      <c r="A30" s="13" t="s">
        <v>15</v>
      </c>
      <c r="B30" s="13" t="s">
        <v>171</v>
      </c>
      <c r="C30" s="13" t="s">
        <v>144</v>
      </c>
      <c r="D30" s="13" t="s">
        <v>172</v>
      </c>
      <c r="E30" s="13"/>
      <c r="F30" s="13"/>
      <c r="G30" s="14" t="s">
        <v>146</v>
      </c>
      <c r="H30" s="14" t="s">
        <v>147</v>
      </c>
      <c r="I30" s="14" t="s">
        <v>160</v>
      </c>
      <c r="J30" s="14" t="s">
        <v>161</v>
      </c>
      <c r="K30" s="14" t="s">
        <v>23</v>
      </c>
      <c r="L30" s="15" t="s">
        <v>173</v>
      </c>
      <c r="M30" s="15" t="s">
        <v>174</v>
      </c>
      <c r="N30" s="15" t="s">
        <v>175</v>
      </c>
      <c r="O30" s="14"/>
      <c r="AMJ30" s="2"/>
    </row>
    <row r="31" s="16" customFormat="true" ht="25.5" hidden="false" customHeight="true" outlineLevel="0" collapsed="false">
      <c r="A31" s="13" t="s">
        <v>36</v>
      </c>
      <c r="B31" s="13" t="s">
        <v>176</v>
      </c>
      <c r="C31" s="13" t="s">
        <v>144</v>
      </c>
      <c r="D31" s="13" t="s">
        <v>177</v>
      </c>
      <c r="E31" s="13"/>
      <c r="F31" s="13"/>
      <c r="G31" s="14" t="s">
        <v>146</v>
      </c>
      <c r="H31" s="14" t="s">
        <v>147</v>
      </c>
      <c r="I31" s="14" t="s">
        <v>160</v>
      </c>
      <c r="J31" s="14" t="s">
        <v>161</v>
      </c>
      <c r="K31" s="14" t="s">
        <v>23</v>
      </c>
      <c r="L31" s="14" t="s">
        <v>178</v>
      </c>
      <c r="M31" s="15" t="s">
        <v>179</v>
      </c>
      <c r="N31" s="15" t="s">
        <v>180</v>
      </c>
      <c r="O31" s="14"/>
      <c r="AMJ31" s="2"/>
    </row>
    <row r="32" s="16" customFormat="true" ht="25.5" hidden="false" customHeight="true" outlineLevel="0" collapsed="false">
      <c r="A32" s="13" t="s">
        <v>36</v>
      </c>
      <c r="B32" s="13" t="s">
        <v>181</v>
      </c>
      <c r="C32" s="13" t="s">
        <v>144</v>
      </c>
      <c r="D32" s="13" t="s">
        <v>182</v>
      </c>
      <c r="E32" s="13"/>
      <c r="F32" s="13"/>
      <c r="G32" s="14" t="s">
        <v>146</v>
      </c>
      <c r="H32" s="14" t="s">
        <v>147</v>
      </c>
      <c r="I32" s="14" t="s">
        <v>160</v>
      </c>
      <c r="J32" s="14" t="s">
        <v>161</v>
      </c>
      <c r="K32" s="14" t="s">
        <v>23</v>
      </c>
      <c r="L32" s="14" t="s">
        <v>183</v>
      </c>
      <c r="M32" s="14" t="s">
        <v>184</v>
      </c>
      <c r="N32" s="15" t="s">
        <v>185</v>
      </c>
      <c r="O32" s="14"/>
      <c r="AMJ32" s="2"/>
    </row>
    <row r="33" s="16" customFormat="true" ht="25.5" hidden="false" customHeight="true" outlineLevel="0" collapsed="false">
      <c r="A33" s="13" t="s">
        <v>15</v>
      </c>
      <c r="B33" s="13" t="s">
        <v>186</v>
      </c>
      <c r="C33" s="13" t="s">
        <v>144</v>
      </c>
      <c r="D33" s="13" t="s">
        <v>187</v>
      </c>
      <c r="E33" s="13"/>
      <c r="F33" s="13"/>
      <c r="G33" s="14" t="s">
        <v>146</v>
      </c>
      <c r="H33" s="14" t="s">
        <v>147</v>
      </c>
      <c r="I33" s="14" t="s">
        <v>160</v>
      </c>
      <c r="J33" s="14" t="s">
        <v>161</v>
      </c>
      <c r="K33" s="14" t="s">
        <v>23</v>
      </c>
      <c r="L33" s="15" t="s">
        <v>188</v>
      </c>
      <c r="M33" s="14" t="s">
        <v>189</v>
      </c>
      <c r="N33" s="15" t="s">
        <v>190</v>
      </c>
      <c r="O33" s="14"/>
      <c r="AMJ33" s="2"/>
    </row>
    <row r="34" s="16" customFormat="true" ht="25.5" hidden="false" customHeight="true" outlineLevel="0" collapsed="false">
      <c r="A34" s="13" t="s">
        <v>15</v>
      </c>
      <c r="B34" s="13" t="s">
        <v>191</v>
      </c>
      <c r="C34" s="13" t="s">
        <v>144</v>
      </c>
      <c r="D34" s="13" t="s">
        <v>192</v>
      </c>
      <c r="E34" s="13"/>
      <c r="F34" s="13"/>
      <c r="G34" s="14" t="s">
        <v>146</v>
      </c>
      <c r="H34" s="14" t="s">
        <v>147</v>
      </c>
      <c r="I34" s="14" t="s">
        <v>160</v>
      </c>
      <c r="J34" s="14" t="s">
        <v>161</v>
      </c>
      <c r="K34" s="14" t="s">
        <v>23</v>
      </c>
      <c r="L34" s="14" t="s">
        <v>193</v>
      </c>
      <c r="M34" s="15" t="s">
        <v>194</v>
      </c>
      <c r="N34" s="15" t="s">
        <v>195</v>
      </c>
      <c r="O34" s="14"/>
      <c r="AMJ34" s="2"/>
    </row>
    <row r="35" s="16" customFormat="true" ht="25.5" hidden="false" customHeight="true" outlineLevel="0" collapsed="false">
      <c r="A35" s="13" t="s">
        <v>15</v>
      </c>
      <c r="B35" s="13" t="s">
        <v>196</v>
      </c>
      <c r="C35" s="13" t="s">
        <v>197</v>
      </c>
      <c r="D35" s="13" t="s">
        <v>198</v>
      </c>
      <c r="E35" s="13"/>
      <c r="F35" s="13"/>
      <c r="G35" s="14" t="s">
        <v>199</v>
      </c>
      <c r="H35" s="14" t="s">
        <v>200</v>
      </c>
      <c r="I35" s="14" t="s">
        <v>201</v>
      </c>
      <c r="J35" s="14" t="s">
        <v>202</v>
      </c>
      <c r="K35" s="14" t="s">
        <v>23</v>
      </c>
      <c r="L35" s="15" t="s">
        <v>24</v>
      </c>
      <c r="M35" s="15" t="s">
        <v>25</v>
      </c>
      <c r="N35" s="15" t="s">
        <v>26</v>
      </c>
      <c r="O35" s="14"/>
      <c r="AMJ35" s="2"/>
    </row>
    <row r="36" s="16" customFormat="true" ht="25.5" hidden="false" customHeight="true" outlineLevel="0" collapsed="false">
      <c r="A36" s="13" t="s">
        <v>15</v>
      </c>
      <c r="B36" s="13" t="s">
        <v>203</v>
      </c>
      <c r="C36" s="13" t="s">
        <v>197</v>
      </c>
      <c r="D36" s="13" t="s">
        <v>204</v>
      </c>
      <c r="E36" s="13"/>
      <c r="F36" s="13"/>
      <c r="G36" s="14" t="s">
        <v>199</v>
      </c>
      <c r="H36" s="14" t="s">
        <v>200</v>
      </c>
      <c r="I36" s="14" t="s">
        <v>201</v>
      </c>
      <c r="J36" s="14" t="s">
        <v>202</v>
      </c>
      <c r="K36" s="14" t="s">
        <v>23</v>
      </c>
      <c r="L36" s="15" t="s">
        <v>205</v>
      </c>
      <c r="M36" s="14" t="s">
        <v>206</v>
      </c>
      <c r="N36" s="15" t="s">
        <v>26</v>
      </c>
      <c r="O36" s="14"/>
      <c r="AMJ36" s="2"/>
    </row>
    <row r="37" s="16" customFormat="true" ht="25.5" hidden="false" customHeight="true" outlineLevel="0" collapsed="false">
      <c r="A37" s="13" t="s">
        <v>15</v>
      </c>
      <c r="B37" s="13" t="s">
        <v>207</v>
      </c>
      <c r="C37" s="13" t="s">
        <v>197</v>
      </c>
      <c r="D37" s="13" t="s">
        <v>208</v>
      </c>
      <c r="E37" s="13"/>
      <c r="F37" s="13"/>
      <c r="G37" s="14" t="s">
        <v>199</v>
      </c>
      <c r="H37" s="14" t="s">
        <v>200</v>
      </c>
      <c r="I37" s="14" t="s">
        <v>209</v>
      </c>
      <c r="J37" s="14" t="s">
        <v>202</v>
      </c>
      <c r="K37" s="14" t="s">
        <v>23</v>
      </c>
      <c r="L37" s="14" t="s">
        <v>33</v>
      </c>
      <c r="M37" s="15" t="s">
        <v>34</v>
      </c>
      <c r="N37" s="14" t="s">
        <v>35</v>
      </c>
      <c r="O37" s="14"/>
      <c r="AMJ37" s="2"/>
    </row>
    <row r="38" s="16" customFormat="true" ht="25.5" hidden="false" customHeight="true" outlineLevel="0" collapsed="false">
      <c r="A38" s="13" t="s">
        <v>15</v>
      </c>
      <c r="B38" s="13" t="s">
        <v>210</v>
      </c>
      <c r="C38" s="13" t="s">
        <v>211</v>
      </c>
      <c r="D38" s="13" t="s">
        <v>212</v>
      </c>
      <c r="E38" s="13"/>
      <c r="F38" s="13"/>
      <c r="G38" s="14" t="s">
        <v>213</v>
      </c>
      <c r="H38" s="14" t="s">
        <v>214</v>
      </c>
      <c r="I38" s="14" t="s">
        <v>215</v>
      </c>
      <c r="J38" s="14" t="s">
        <v>216</v>
      </c>
      <c r="K38" s="14" t="s">
        <v>23</v>
      </c>
      <c r="L38" s="15" t="s">
        <v>24</v>
      </c>
      <c r="M38" s="15" t="s">
        <v>25</v>
      </c>
      <c r="N38" s="15" t="s">
        <v>26</v>
      </c>
      <c r="O38" s="14"/>
      <c r="AMJ38" s="2"/>
    </row>
    <row r="39" s="16" customFormat="true" ht="25.5" hidden="false" customHeight="true" outlineLevel="0" collapsed="false">
      <c r="A39" s="13" t="s">
        <v>15</v>
      </c>
      <c r="B39" s="13" t="s">
        <v>217</v>
      </c>
      <c r="C39" s="13" t="s">
        <v>211</v>
      </c>
      <c r="D39" s="13" t="s">
        <v>218</v>
      </c>
      <c r="E39" s="13"/>
      <c r="F39" s="13"/>
      <c r="G39" s="14" t="s">
        <v>213</v>
      </c>
      <c r="H39" s="14" t="s">
        <v>214</v>
      </c>
      <c r="I39" s="14" t="s">
        <v>215</v>
      </c>
      <c r="J39" s="14" t="s">
        <v>216</v>
      </c>
      <c r="K39" s="14" t="s">
        <v>23</v>
      </c>
      <c r="L39" s="15" t="s">
        <v>219</v>
      </c>
      <c r="M39" s="14" t="s">
        <v>220</v>
      </c>
      <c r="N39" s="15" t="s">
        <v>26</v>
      </c>
      <c r="O39" s="14"/>
      <c r="AMJ39" s="2"/>
    </row>
    <row r="40" s="16" customFormat="true" ht="25.5" hidden="false" customHeight="true" outlineLevel="0" collapsed="false">
      <c r="A40" s="13" t="s">
        <v>15</v>
      </c>
      <c r="B40" s="13" t="s">
        <v>221</v>
      </c>
      <c r="C40" s="13" t="s">
        <v>211</v>
      </c>
      <c r="D40" s="13" t="s">
        <v>222</v>
      </c>
      <c r="E40" s="13"/>
      <c r="F40" s="13"/>
      <c r="G40" s="14" t="s">
        <v>213</v>
      </c>
      <c r="H40" s="14" t="s">
        <v>214</v>
      </c>
      <c r="I40" s="14" t="s">
        <v>215</v>
      </c>
      <c r="J40" s="14" t="s">
        <v>216</v>
      </c>
      <c r="K40" s="14" t="s">
        <v>23</v>
      </c>
      <c r="L40" s="14" t="s">
        <v>33</v>
      </c>
      <c r="M40" s="15" t="s">
        <v>34</v>
      </c>
      <c r="N40" s="14" t="s">
        <v>35</v>
      </c>
      <c r="O40" s="14"/>
      <c r="AMJ40" s="2"/>
    </row>
    <row r="41" s="16" customFormat="true" ht="25.5" hidden="false" customHeight="true" outlineLevel="0" collapsed="false">
      <c r="A41" s="13" t="s">
        <v>36</v>
      </c>
      <c r="B41" s="13" t="s">
        <v>223</v>
      </c>
      <c r="C41" s="13" t="s">
        <v>211</v>
      </c>
      <c r="D41" s="13" t="s">
        <v>224</v>
      </c>
      <c r="E41" s="13"/>
      <c r="F41" s="13"/>
      <c r="G41" s="14" t="s">
        <v>213</v>
      </c>
      <c r="H41" s="14" t="s">
        <v>214</v>
      </c>
      <c r="I41" s="14" t="s">
        <v>215</v>
      </c>
      <c r="J41" s="14" t="s">
        <v>216</v>
      </c>
      <c r="K41" s="14" t="s">
        <v>23</v>
      </c>
      <c r="L41" s="14" t="s">
        <v>225</v>
      </c>
      <c r="M41" s="15" t="s">
        <v>226</v>
      </c>
      <c r="N41" s="14" t="s">
        <v>227</v>
      </c>
      <c r="O41" s="14"/>
      <c r="AMJ41" s="2"/>
    </row>
    <row r="42" s="16" customFormat="true" ht="25.5" hidden="false" customHeight="true" outlineLevel="0" collapsed="false">
      <c r="A42" s="13" t="s">
        <v>15</v>
      </c>
      <c r="B42" s="13" t="s">
        <v>228</v>
      </c>
      <c r="C42" s="13" t="s">
        <v>211</v>
      </c>
      <c r="D42" s="13" t="s">
        <v>229</v>
      </c>
      <c r="E42" s="13"/>
      <c r="F42" s="13"/>
      <c r="G42" s="14" t="s">
        <v>213</v>
      </c>
      <c r="H42" s="14" t="s">
        <v>214</v>
      </c>
      <c r="I42" s="14" t="s">
        <v>215</v>
      </c>
      <c r="J42" s="14" t="s">
        <v>216</v>
      </c>
      <c r="K42" s="14" t="s">
        <v>23</v>
      </c>
      <c r="L42" s="14" t="s">
        <v>230</v>
      </c>
      <c r="M42" s="15" t="s">
        <v>231</v>
      </c>
      <c r="N42" s="14" t="s">
        <v>232</v>
      </c>
      <c r="O42" s="14"/>
      <c r="AMJ42" s="2"/>
    </row>
    <row r="43" s="16" customFormat="true" ht="25.5" hidden="false" customHeight="true" outlineLevel="0" collapsed="false">
      <c r="A43" s="13" t="s">
        <v>36</v>
      </c>
      <c r="B43" s="13" t="s">
        <v>233</v>
      </c>
      <c r="C43" s="13" t="s">
        <v>211</v>
      </c>
      <c r="D43" s="13" t="s">
        <v>234</v>
      </c>
      <c r="E43" s="13"/>
      <c r="F43" s="13"/>
      <c r="G43" s="14" t="s">
        <v>213</v>
      </c>
      <c r="H43" s="14" t="s">
        <v>214</v>
      </c>
      <c r="I43" s="14" t="s">
        <v>215</v>
      </c>
      <c r="J43" s="14" t="s">
        <v>216</v>
      </c>
      <c r="K43" s="14" t="s">
        <v>23</v>
      </c>
      <c r="L43" s="14" t="s">
        <v>235</v>
      </c>
      <c r="M43" s="15" t="s">
        <v>236</v>
      </c>
      <c r="N43" s="14" t="s">
        <v>237</v>
      </c>
      <c r="O43" s="14"/>
      <c r="AMJ43" s="2"/>
    </row>
    <row r="44" s="16" customFormat="true" ht="25.5" hidden="false" customHeight="true" outlineLevel="0" collapsed="false">
      <c r="A44" s="13" t="s">
        <v>36</v>
      </c>
      <c r="B44" s="13" t="s">
        <v>238</v>
      </c>
      <c r="C44" s="13" t="s">
        <v>211</v>
      </c>
      <c r="D44" s="13" t="s">
        <v>239</v>
      </c>
      <c r="E44" s="13"/>
      <c r="F44" s="13"/>
      <c r="G44" s="14" t="s">
        <v>213</v>
      </c>
      <c r="H44" s="14" t="s">
        <v>214</v>
      </c>
      <c r="I44" s="14" t="s">
        <v>215</v>
      </c>
      <c r="J44" s="14" t="s">
        <v>216</v>
      </c>
      <c r="K44" s="14" t="s">
        <v>23</v>
      </c>
      <c r="L44" s="14" t="s">
        <v>240</v>
      </c>
      <c r="M44" s="15" t="s">
        <v>241</v>
      </c>
      <c r="N44" s="15" t="s">
        <v>242</v>
      </c>
      <c r="O44" s="14"/>
      <c r="AMJ44" s="2"/>
    </row>
    <row r="45" s="16" customFormat="true" ht="25.5" hidden="false" customHeight="true" outlineLevel="0" collapsed="false">
      <c r="A45" s="13" t="s">
        <v>36</v>
      </c>
      <c r="B45" s="13" t="s">
        <v>243</v>
      </c>
      <c r="C45" s="13" t="s">
        <v>211</v>
      </c>
      <c r="D45" s="13" t="s">
        <v>244</v>
      </c>
      <c r="E45" s="13"/>
      <c r="F45" s="13"/>
      <c r="G45" s="14" t="s">
        <v>213</v>
      </c>
      <c r="H45" s="14" t="s">
        <v>214</v>
      </c>
      <c r="I45" s="14" t="s">
        <v>215</v>
      </c>
      <c r="J45" s="14" t="s">
        <v>216</v>
      </c>
      <c r="K45" s="14" t="s">
        <v>23</v>
      </c>
      <c r="L45" s="14" t="s">
        <v>245</v>
      </c>
      <c r="M45" s="15" t="s">
        <v>246</v>
      </c>
      <c r="N45" s="14" t="s">
        <v>247</v>
      </c>
      <c r="O45" s="14"/>
      <c r="AMJ45" s="2"/>
    </row>
    <row r="46" s="16" customFormat="true" ht="25.5" hidden="false" customHeight="true" outlineLevel="0" collapsed="false">
      <c r="A46" s="13" t="s">
        <v>66</v>
      </c>
      <c r="B46" s="13" t="s">
        <v>248</v>
      </c>
      <c r="C46" s="13" t="s">
        <v>249</v>
      </c>
      <c r="D46" s="13" t="s">
        <v>250</v>
      </c>
      <c r="E46" s="13"/>
      <c r="F46" s="13"/>
      <c r="G46" s="14" t="s">
        <v>251</v>
      </c>
      <c r="H46" s="15" t="s">
        <v>252</v>
      </c>
      <c r="I46" s="14" t="s">
        <v>253</v>
      </c>
      <c r="J46" s="14" t="s">
        <v>254</v>
      </c>
      <c r="K46" s="14" t="s">
        <v>23</v>
      </c>
      <c r="L46" s="14" t="s">
        <v>255</v>
      </c>
      <c r="M46" s="14" t="s">
        <v>256</v>
      </c>
      <c r="N46" s="15" t="s">
        <v>257</v>
      </c>
      <c r="O46" s="14"/>
      <c r="AMJ46" s="2"/>
    </row>
    <row r="47" s="16" customFormat="true" ht="25.5" hidden="false" customHeight="true" outlineLevel="0" collapsed="false">
      <c r="A47" s="13" t="s">
        <v>66</v>
      </c>
      <c r="B47" s="13" t="s">
        <v>258</v>
      </c>
      <c r="C47" s="13" t="s">
        <v>249</v>
      </c>
      <c r="D47" s="13" t="s">
        <v>259</v>
      </c>
      <c r="E47" s="13"/>
      <c r="F47" s="13"/>
      <c r="G47" s="14" t="s">
        <v>251</v>
      </c>
      <c r="H47" s="15" t="s">
        <v>252</v>
      </c>
      <c r="I47" s="14" t="s">
        <v>253</v>
      </c>
      <c r="J47" s="14" t="s">
        <v>260</v>
      </c>
      <c r="K47" s="14" t="s">
        <v>261</v>
      </c>
      <c r="L47" s="14" t="s">
        <v>262</v>
      </c>
      <c r="M47" s="14" t="s">
        <v>263</v>
      </c>
      <c r="N47" s="15" t="s">
        <v>264</v>
      </c>
      <c r="O47" s="14"/>
      <c r="AMJ47" s="2"/>
    </row>
    <row r="48" s="16" customFormat="true" ht="25.5" hidden="false" customHeight="true" outlineLevel="0" collapsed="false">
      <c r="A48" s="13" t="s">
        <v>66</v>
      </c>
      <c r="B48" s="13" t="s">
        <v>265</v>
      </c>
      <c r="C48" s="13" t="s">
        <v>249</v>
      </c>
      <c r="D48" s="13" t="s">
        <v>266</v>
      </c>
      <c r="E48" s="13"/>
      <c r="F48" s="13"/>
      <c r="G48" s="14" t="s">
        <v>251</v>
      </c>
      <c r="H48" s="15" t="s">
        <v>252</v>
      </c>
      <c r="I48" s="14" t="s">
        <v>253</v>
      </c>
      <c r="J48" s="14" t="s">
        <v>260</v>
      </c>
      <c r="K48" s="14" t="s">
        <v>261</v>
      </c>
      <c r="L48" s="14" t="s">
        <v>262</v>
      </c>
      <c r="M48" s="14" t="s">
        <v>263</v>
      </c>
      <c r="N48" s="15" t="s">
        <v>257</v>
      </c>
      <c r="O48" s="14"/>
      <c r="AMJ48" s="2"/>
    </row>
    <row r="49" s="16" customFormat="true" ht="25.5" hidden="false" customHeight="true" outlineLevel="0" collapsed="false">
      <c r="A49" s="13" t="s">
        <v>66</v>
      </c>
      <c r="B49" s="13" t="s">
        <v>267</v>
      </c>
      <c r="C49" s="13" t="s">
        <v>249</v>
      </c>
      <c r="D49" s="13" t="s">
        <v>268</v>
      </c>
      <c r="E49" s="13"/>
      <c r="F49" s="13"/>
      <c r="G49" s="14" t="s">
        <v>251</v>
      </c>
      <c r="H49" s="15" t="s">
        <v>252</v>
      </c>
      <c r="I49" s="14" t="s">
        <v>253</v>
      </c>
      <c r="J49" s="14" t="s">
        <v>260</v>
      </c>
      <c r="K49" s="14" t="s">
        <v>261</v>
      </c>
      <c r="L49" s="14" t="s">
        <v>262</v>
      </c>
      <c r="M49" s="14" t="s">
        <v>263</v>
      </c>
      <c r="N49" s="15" t="s">
        <v>264</v>
      </c>
      <c r="O49" s="14"/>
      <c r="AMJ49" s="2"/>
    </row>
    <row r="50" s="16" customFormat="true" ht="25.5" hidden="false" customHeight="true" outlineLevel="0" collapsed="false">
      <c r="A50" s="13" t="s">
        <v>15</v>
      </c>
      <c r="B50" s="13" t="s">
        <v>269</v>
      </c>
      <c r="C50" s="13" t="s">
        <v>270</v>
      </c>
      <c r="D50" s="13" t="s">
        <v>271</v>
      </c>
      <c r="E50" s="13"/>
      <c r="F50" s="13"/>
      <c r="G50" s="14" t="s">
        <v>272</v>
      </c>
      <c r="H50" s="14" t="s">
        <v>273</v>
      </c>
      <c r="I50" s="14" t="s">
        <v>274</v>
      </c>
      <c r="J50" s="14" t="s">
        <v>275</v>
      </c>
      <c r="K50" s="14" t="s">
        <v>23</v>
      </c>
      <c r="L50" s="14" t="s">
        <v>276</v>
      </c>
      <c r="M50" s="15" t="s">
        <v>277</v>
      </c>
      <c r="N50" s="15" t="s">
        <v>278</v>
      </c>
      <c r="O50" s="14"/>
      <c r="AMJ50" s="2"/>
    </row>
    <row r="51" s="16" customFormat="true" ht="25.5" hidden="false" customHeight="true" outlineLevel="0" collapsed="false">
      <c r="A51" s="13" t="s">
        <v>15</v>
      </c>
      <c r="B51" s="13" t="s">
        <v>279</v>
      </c>
      <c r="C51" s="13" t="s">
        <v>270</v>
      </c>
      <c r="D51" s="13" t="s">
        <v>280</v>
      </c>
      <c r="E51" s="13"/>
      <c r="F51" s="13"/>
      <c r="G51" s="14" t="s">
        <v>272</v>
      </c>
      <c r="H51" s="14" t="s">
        <v>273</v>
      </c>
      <c r="I51" s="14" t="s">
        <v>274</v>
      </c>
      <c r="J51" s="14" t="s">
        <v>275</v>
      </c>
      <c r="K51" s="14" t="s">
        <v>23</v>
      </c>
      <c r="L51" s="15" t="s">
        <v>281</v>
      </c>
      <c r="M51" s="15" t="s">
        <v>282</v>
      </c>
      <c r="N51" s="15" t="s">
        <v>283</v>
      </c>
      <c r="O51" s="14"/>
      <c r="AMJ51" s="2"/>
    </row>
    <row r="52" s="16" customFormat="true" ht="25.5" hidden="false" customHeight="true" outlineLevel="0" collapsed="false">
      <c r="A52" s="13" t="s">
        <v>15</v>
      </c>
      <c r="B52" s="13" t="s">
        <v>284</v>
      </c>
      <c r="C52" s="13" t="s">
        <v>270</v>
      </c>
      <c r="D52" s="13" t="s">
        <v>285</v>
      </c>
      <c r="E52" s="13"/>
      <c r="F52" s="13"/>
      <c r="G52" s="14" t="s">
        <v>272</v>
      </c>
      <c r="H52" s="14" t="s">
        <v>273</v>
      </c>
      <c r="I52" s="14" t="s">
        <v>274</v>
      </c>
      <c r="J52" s="14" t="s">
        <v>275</v>
      </c>
      <c r="K52" s="14" t="s">
        <v>23</v>
      </c>
      <c r="L52" s="14" t="s">
        <v>286</v>
      </c>
      <c r="M52" s="15" t="s">
        <v>287</v>
      </c>
      <c r="N52" s="15" t="s">
        <v>288</v>
      </c>
      <c r="O52" s="14"/>
      <c r="AMJ52" s="2"/>
    </row>
    <row r="53" s="16" customFormat="true" ht="25.5" hidden="false" customHeight="true" outlineLevel="0" collapsed="false">
      <c r="A53" s="13" t="s">
        <v>15</v>
      </c>
      <c r="B53" s="13" t="s">
        <v>289</v>
      </c>
      <c r="C53" s="13" t="s">
        <v>270</v>
      </c>
      <c r="D53" s="13" t="s">
        <v>290</v>
      </c>
      <c r="E53" s="13"/>
      <c r="F53" s="13"/>
      <c r="G53" s="14" t="s">
        <v>272</v>
      </c>
      <c r="H53" s="14" t="s">
        <v>273</v>
      </c>
      <c r="I53" s="14" t="s">
        <v>274</v>
      </c>
      <c r="J53" s="14" t="s">
        <v>275</v>
      </c>
      <c r="K53" s="14" t="s">
        <v>23</v>
      </c>
      <c r="L53" s="14" t="s">
        <v>291</v>
      </c>
      <c r="M53" s="15" t="s">
        <v>292</v>
      </c>
      <c r="N53" s="15" t="s">
        <v>293</v>
      </c>
      <c r="O53" s="14"/>
      <c r="AMJ53" s="2"/>
    </row>
    <row r="54" s="16" customFormat="true" ht="25.5" hidden="false" customHeight="true" outlineLevel="0" collapsed="false">
      <c r="A54" s="13" t="s">
        <v>15</v>
      </c>
      <c r="B54" s="13" t="s">
        <v>294</v>
      </c>
      <c r="C54" s="13" t="s">
        <v>295</v>
      </c>
      <c r="D54" s="13" t="s">
        <v>296</v>
      </c>
      <c r="E54" s="13"/>
      <c r="F54" s="13"/>
      <c r="G54" s="14" t="s">
        <v>297</v>
      </c>
      <c r="H54" s="14" t="s">
        <v>298</v>
      </c>
      <c r="I54" s="14" t="s">
        <v>299</v>
      </c>
      <c r="J54" s="14" t="s">
        <v>300</v>
      </c>
      <c r="K54" s="14" t="s">
        <v>23</v>
      </c>
      <c r="L54" s="14" t="s">
        <v>301</v>
      </c>
      <c r="M54" s="14" t="s">
        <v>302</v>
      </c>
      <c r="N54" s="14" t="s">
        <v>303</v>
      </c>
      <c r="O54" s="14"/>
      <c r="AMJ54" s="2"/>
    </row>
    <row r="55" s="16" customFormat="true" ht="25.5" hidden="false" customHeight="true" outlineLevel="0" collapsed="false">
      <c r="A55" s="13" t="s">
        <v>15</v>
      </c>
      <c r="B55" s="13" t="s">
        <v>304</v>
      </c>
      <c r="C55" s="13" t="s">
        <v>305</v>
      </c>
      <c r="D55" s="13" t="s">
        <v>306</v>
      </c>
      <c r="E55" s="13"/>
      <c r="F55" s="13"/>
      <c r="G55" s="14" t="s">
        <v>307</v>
      </c>
      <c r="H55" s="14" t="s">
        <v>308</v>
      </c>
      <c r="I55" s="14" t="s">
        <v>309</v>
      </c>
      <c r="J55" s="14" t="s">
        <v>310</v>
      </c>
      <c r="K55" s="14" t="s">
        <v>23</v>
      </c>
      <c r="L55" s="14" t="s">
        <v>311</v>
      </c>
      <c r="M55" s="15" t="s">
        <v>312</v>
      </c>
      <c r="N55" s="15" t="s">
        <v>313</v>
      </c>
      <c r="O55" s="14"/>
      <c r="AMJ55" s="2"/>
    </row>
    <row r="56" s="16" customFormat="true" ht="25.5" hidden="false" customHeight="true" outlineLevel="0" collapsed="false">
      <c r="A56" s="13" t="s">
        <v>66</v>
      </c>
      <c r="B56" s="13" t="s">
        <v>314</v>
      </c>
      <c r="C56" s="13" t="s">
        <v>315</v>
      </c>
      <c r="D56" s="13" t="s">
        <v>316</v>
      </c>
      <c r="E56" s="13"/>
      <c r="F56" s="13"/>
      <c r="G56" s="14" t="s">
        <v>317</v>
      </c>
      <c r="H56" s="14" t="s">
        <v>318</v>
      </c>
      <c r="I56" s="14" t="s">
        <v>319</v>
      </c>
      <c r="J56" s="14" t="s">
        <v>320</v>
      </c>
      <c r="K56" s="14" t="s">
        <v>23</v>
      </c>
      <c r="L56" s="14" t="s">
        <v>321</v>
      </c>
      <c r="M56" s="15" t="s">
        <v>322</v>
      </c>
      <c r="N56" s="15" t="s">
        <v>323</v>
      </c>
      <c r="O56" s="14"/>
      <c r="AMJ56" s="2"/>
    </row>
    <row r="57" s="16" customFormat="true" ht="25.5" hidden="false" customHeight="true" outlineLevel="0" collapsed="false">
      <c r="A57" s="13" t="s">
        <v>66</v>
      </c>
      <c r="B57" s="13" t="s">
        <v>324</v>
      </c>
      <c r="C57" s="13" t="s">
        <v>325</v>
      </c>
      <c r="D57" s="13" t="s">
        <v>326</v>
      </c>
      <c r="E57" s="13"/>
      <c r="F57" s="13"/>
      <c r="G57" s="15" t="s">
        <v>327</v>
      </c>
      <c r="H57" s="14" t="s">
        <v>328</v>
      </c>
      <c r="I57" s="14" t="s">
        <v>329</v>
      </c>
      <c r="J57" s="14" t="s">
        <v>330</v>
      </c>
      <c r="K57" s="14" t="s">
        <v>23</v>
      </c>
      <c r="L57" s="15" t="s">
        <v>331</v>
      </c>
      <c r="M57" s="15" t="s">
        <v>332</v>
      </c>
      <c r="N57" s="15" t="s">
        <v>333</v>
      </c>
      <c r="O57" s="14"/>
      <c r="AMJ57" s="2"/>
    </row>
    <row r="58" s="16" customFormat="true" ht="25.5" hidden="false" customHeight="true" outlineLevel="0" collapsed="false">
      <c r="A58" s="13" t="s">
        <v>66</v>
      </c>
      <c r="B58" s="13" t="s">
        <v>334</v>
      </c>
      <c r="C58" s="13" t="s">
        <v>335</v>
      </c>
      <c r="D58" s="13" t="s">
        <v>336</v>
      </c>
      <c r="E58" s="13"/>
      <c r="F58" s="13"/>
      <c r="G58" s="14" t="s">
        <v>337</v>
      </c>
      <c r="H58" s="14" t="s">
        <v>338</v>
      </c>
      <c r="I58" s="14" t="s">
        <v>339</v>
      </c>
      <c r="J58" s="14" t="s">
        <v>340</v>
      </c>
      <c r="K58" s="14" t="s">
        <v>23</v>
      </c>
      <c r="L58" s="15" t="s">
        <v>341</v>
      </c>
      <c r="M58" s="15" t="s">
        <v>342</v>
      </c>
      <c r="N58" s="15" t="s">
        <v>343</v>
      </c>
      <c r="O58" s="14"/>
      <c r="AMJ58" s="2"/>
    </row>
    <row r="59" s="16" customFormat="true" ht="25.5" hidden="false" customHeight="true" outlineLevel="0" collapsed="false">
      <c r="A59" s="13" t="s">
        <v>15</v>
      </c>
      <c r="B59" s="13" t="s">
        <v>344</v>
      </c>
      <c r="C59" s="13" t="s">
        <v>345</v>
      </c>
      <c r="D59" s="13" t="s">
        <v>346</v>
      </c>
      <c r="E59" s="13"/>
      <c r="F59" s="13"/>
      <c r="G59" s="15" t="s">
        <v>347</v>
      </c>
      <c r="H59" s="14" t="s">
        <v>348</v>
      </c>
      <c r="I59" s="14" t="s">
        <v>349</v>
      </c>
      <c r="J59" s="14" t="s">
        <v>350</v>
      </c>
      <c r="K59" s="14" t="s">
        <v>23</v>
      </c>
      <c r="L59" s="14" t="s">
        <v>351</v>
      </c>
      <c r="M59" s="14" t="s">
        <v>352</v>
      </c>
      <c r="N59" s="15" t="s">
        <v>353</v>
      </c>
      <c r="O59" s="14"/>
      <c r="AMJ59" s="2"/>
    </row>
    <row r="60" s="16" customFormat="true" ht="25.5" hidden="false" customHeight="true" outlineLevel="0" collapsed="false">
      <c r="A60" s="13" t="s">
        <v>15</v>
      </c>
      <c r="B60" s="13" t="s">
        <v>354</v>
      </c>
      <c r="C60" s="13" t="s">
        <v>345</v>
      </c>
      <c r="D60" s="13" t="s">
        <v>355</v>
      </c>
      <c r="E60" s="13"/>
      <c r="F60" s="13"/>
      <c r="G60" s="15" t="s">
        <v>347</v>
      </c>
      <c r="H60" s="14" t="s">
        <v>348</v>
      </c>
      <c r="I60" s="14" t="s">
        <v>349</v>
      </c>
      <c r="J60" s="14" t="s">
        <v>350</v>
      </c>
      <c r="K60" s="14" t="s">
        <v>23</v>
      </c>
      <c r="L60" s="14" t="s">
        <v>356</v>
      </c>
      <c r="M60" s="14" t="s">
        <v>357</v>
      </c>
      <c r="N60" s="15" t="s">
        <v>358</v>
      </c>
      <c r="O60" s="14"/>
      <c r="AMJ60" s="2"/>
    </row>
    <row r="61" s="16" customFormat="true" ht="25.5" hidden="false" customHeight="true" outlineLevel="0" collapsed="false">
      <c r="A61" s="13" t="s">
        <v>66</v>
      </c>
      <c r="B61" s="13" t="s">
        <v>359</v>
      </c>
      <c r="C61" s="13" t="s">
        <v>360</v>
      </c>
      <c r="D61" s="13" t="s">
        <v>361</v>
      </c>
      <c r="E61" s="13"/>
      <c r="F61" s="13"/>
      <c r="G61" s="14" t="s">
        <v>362</v>
      </c>
      <c r="H61" s="14" t="s">
        <v>147</v>
      </c>
      <c r="I61" s="14" t="s">
        <v>363</v>
      </c>
      <c r="J61" s="14" t="s">
        <v>364</v>
      </c>
      <c r="K61" s="14" t="s">
        <v>23</v>
      </c>
      <c r="L61" s="15" t="s">
        <v>365</v>
      </c>
      <c r="M61" s="14" t="s">
        <v>366</v>
      </c>
      <c r="N61" s="15" t="s">
        <v>367</v>
      </c>
      <c r="O61" s="14"/>
      <c r="AMJ61" s="2"/>
    </row>
    <row r="62" s="16" customFormat="true" ht="25.5" hidden="false" customHeight="true" outlineLevel="0" collapsed="false">
      <c r="A62" s="13" t="s">
        <v>15</v>
      </c>
      <c r="B62" s="13" t="s">
        <v>368</v>
      </c>
      <c r="C62" s="13" t="s">
        <v>369</v>
      </c>
      <c r="D62" s="13" t="s">
        <v>370</v>
      </c>
      <c r="E62" s="13"/>
      <c r="F62" s="13"/>
      <c r="G62" s="14" t="s">
        <v>371</v>
      </c>
      <c r="H62" s="14" t="s">
        <v>372</v>
      </c>
      <c r="I62" s="14" t="s">
        <v>373</v>
      </c>
      <c r="J62" s="14" t="s">
        <v>374</v>
      </c>
      <c r="K62" s="14" t="s">
        <v>23</v>
      </c>
      <c r="L62" s="15" t="s">
        <v>375</v>
      </c>
      <c r="M62" s="15" t="s">
        <v>376</v>
      </c>
      <c r="N62" s="15" t="s">
        <v>377</v>
      </c>
      <c r="O62" s="14"/>
      <c r="AMJ62" s="2"/>
    </row>
    <row r="63" s="16" customFormat="true" ht="25.5" hidden="false" customHeight="true" outlineLevel="0" collapsed="false">
      <c r="A63" s="13" t="s">
        <v>15</v>
      </c>
      <c r="B63" s="13" t="s">
        <v>378</v>
      </c>
      <c r="C63" s="13" t="s">
        <v>369</v>
      </c>
      <c r="D63" s="13" t="s">
        <v>379</v>
      </c>
      <c r="E63" s="13"/>
      <c r="F63" s="13"/>
      <c r="G63" s="14" t="s">
        <v>371</v>
      </c>
      <c r="H63" s="14" t="s">
        <v>372</v>
      </c>
      <c r="I63" s="14" t="s">
        <v>373</v>
      </c>
      <c r="J63" s="14" t="s">
        <v>374</v>
      </c>
      <c r="K63" s="14" t="s">
        <v>23</v>
      </c>
      <c r="L63" s="15" t="s">
        <v>375</v>
      </c>
      <c r="M63" s="15" t="s">
        <v>376</v>
      </c>
      <c r="N63" s="15" t="s">
        <v>377</v>
      </c>
      <c r="O63" s="14"/>
      <c r="AMJ63" s="2"/>
    </row>
    <row r="64" s="16" customFormat="true" ht="25.5" hidden="false" customHeight="true" outlineLevel="0" collapsed="false">
      <c r="A64" s="13" t="s">
        <v>15</v>
      </c>
      <c r="B64" s="13" t="s">
        <v>380</v>
      </c>
      <c r="C64" s="13" t="s">
        <v>369</v>
      </c>
      <c r="D64" s="13" t="s">
        <v>381</v>
      </c>
      <c r="E64" s="13"/>
      <c r="F64" s="13"/>
      <c r="G64" s="14" t="s">
        <v>371</v>
      </c>
      <c r="H64" s="14" t="s">
        <v>372</v>
      </c>
      <c r="I64" s="14" t="s">
        <v>373</v>
      </c>
      <c r="J64" s="14" t="s">
        <v>374</v>
      </c>
      <c r="K64" s="14" t="s">
        <v>23</v>
      </c>
      <c r="L64" s="15" t="s">
        <v>375</v>
      </c>
      <c r="M64" s="15" t="s">
        <v>376</v>
      </c>
      <c r="N64" s="15" t="s">
        <v>377</v>
      </c>
      <c r="O64" s="14"/>
      <c r="AMJ64" s="2"/>
    </row>
    <row r="65" s="16" customFormat="true" ht="25.5" hidden="false" customHeight="true" outlineLevel="0" collapsed="false">
      <c r="A65" s="13" t="s">
        <v>15</v>
      </c>
      <c r="B65" s="13" t="s">
        <v>382</v>
      </c>
      <c r="C65" s="13" t="s">
        <v>369</v>
      </c>
      <c r="D65" s="13" t="s">
        <v>383</v>
      </c>
      <c r="E65" s="13"/>
      <c r="F65" s="13"/>
      <c r="G65" s="14" t="s">
        <v>384</v>
      </c>
      <c r="H65" s="14" t="s">
        <v>385</v>
      </c>
      <c r="I65" s="14" t="s">
        <v>386</v>
      </c>
      <c r="J65" s="14" t="s">
        <v>387</v>
      </c>
      <c r="K65" s="14" t="s">
        <v>23</v>
      </c>
      <c r="L65" s="15" t="s">
        <v>388</v>
      </c>
      <c r="M65" s="15" t="s">
        <v>389</v>
      </c>
      <c r="N65" s="15" t="s">
        <v>390</v>
      </c>
      <c r="O65" s="14"/>
      <c r="AMJ65" s="2"/>
    </row>
    <row r="66" s="16" customFormat="true" ht="25.5" hidden="false" customHeight="true" outlineLevel="0" collapsed="false">
      <c r="A66" s="13" t="s">
        <v>15</v>
      </c>
      <c r="B66" s="13" t="s">
        <v>391</v>
      </c>
      <c r="C66" s="13" t="s">
        <v>369</v>
      </c>
      <c r="D66" s="13" t="s">
        <v>392</v>
      </c>
      <c r="E66" s="13"/>
      <c r="F66" s="13"/>
      <c r="G66" s="14" t="s">
        <v>384</v>
      </c>
      <c r="H66" s="14" t="s">
        <v>385</v>
      </c>
      <c r="I66" s="14" t="s">
        <v>386</v>
      </c>
      <c r="J66" s="14" t="s">
        <v>387</v>
      </c>
      <c r="K66" s="14" t="s">
        <v>23</v>
      </c>
      <c r="L66" s="15" t="s">
        <v>393</v>
      </c>
      <c r="M66" s="15" t="s">
        <v>389</v>
      </c>
      <c r="N66" s="15" t="s">
        <v>394</v>
      </c>
      <c r="O66" s="14"/>
      <c r="AMJ66" s="2"/>
    </row>
    <row r="67" s="16" customFormat="true" ht="25.5" hidden="false" customHeight="true" outlineLevel="0" collapsed="false">
      <c r="A67" s="13" t="s">
        <v>15</v>
      </c>
      <c r="B67" s="13" t="s">
        <v>395</v>
      </c>
      <c r="C67" s="13" t="s">
        <v>369</v>
      </c>
      <c r="D67" s="13" t="s">
        <v>396</v>
      </c>
      <c r="E67" s="13"/>
      <c r="F67" s="13"/>
      <c r="G67" s="14" t="s">
        <v>384</v>
      </c>
      <c r="H67" s="14" t="s">
        <v>385</v>
      </c>
      <c r="I67" s="14" t="s">
        <v>386</v>
      </c>
      <c r="J67" s="14" t="s">
        <v>387</v>
      </c>
      <c r="K67" s="14" t="s">
        <v>23</v>
      </c>
      <c r="L67" s="15" t="s">
        <v>397</v>
      </c>
      <c r="M67" s="15" t="s">
        <v>398</v>
      </c>
      <c r="N67" s="15" t="s">
        <v>399</v>
      </c>
      <c r="O67" s="14"/>
      <c r="AMJ67" s="2"/>
    </row>
    <row r="68" s="16" customFormat="true" ht="25.5" hidden="false" customHeight="true" outlineLevel="0" collapsed="false">
      <c r="A68" s="13" t="s">
        <v>15</v>
      </c>
      <c r="B68" s="13" t="s">
        <v>400</v>
      </c>
      <c r="C68" s="13" t="s">
        <v>369</v>
      </c>
      <c r="D68" s="13" t="s">
        <v>401</v>
      </c>
      <c r="E68" s="13"/>
      <c r="F68" s="13"/>
      <c r="G68" s="14" t="s">
        <v>384</v>
      </c>
      <c r="H68" s="14" t="s">
        <v>385</v>
      </c>
      <c r="I68" s="14" t="s">
        <v>386</v>
      </c>
      <c r="J68" s="14" t="s">
        <v>387</v>
      </c>
      <c r="K68" s="14" t="s">
        <v>23</v>
      </c>
      <c r="L68" s="15" t="s">
        <v>402</v>
      </c>
      <c r="M68" s="15" t="s">
        <v>398</v>
      </c>
      <c r="N68" s="15" t="s">
        <v>403</v>
      </c>
      <c r="O68" s="14"/>
      <c r="AMJ68" s="2"/>
    </row>
    <row r="69" s="16" customFormat="true" ht="25.5" hidden="false" customHeight="true" outlineLevel="0" collapsed="false">
      <c r="A69" s="13" t="s">
        <v>15</v>
      </c>
      <c r="B69" s="13" t="s">
        <v>404</v>
      </c>
      <c r="C69" s="13" t="s">
        <v>369</v>
      </c>
      <c r="D69" s="13" t="s">
        <v>405</v>
      </c>
      <c r="E69" s="13"/>
      <c r="F69" s="13"/>
      <c r="G69" s="14" t="s">
        <v>384</v>
      </c>
      <c r="H69" s="14" t="s">
        <v>385</v>
      </c>
      <c r="I69" s="14" t="s">
        <v>386</v>
      </c>
      <c r="J69" s="14" t="s">
        <v>387</v>
      </c>
      <c r="K69" s="14" t="s">
        <v>23</v>
      </c>
      <c r="L69" s="15" t="s">
        <v>406</v>
      </c>
      <c r="M69" s="15" t="s">
        <v>407</v>
      </c>
      <c r="N69" s="15" t="s">
        <v>408</v>
      </c>
      <c r="O69" s="14"/>
      <c r="AMJ69" s="2"/>
    </row>
    <row r="70" s="16" customFormat="true" ht="25.5" hidden="false" customHeight="true" outlineLevel="0" collapsed="false">
      <c r="A70" s="13" t="s">
        <v>15</v>
      </c>
      <c r="B70" s="13" t="s">
        <v>409</v>
      </c>
      <c r="C70" s="13" t="s">
        <v>369</v>
      </c>
      <c r="D70" s="13" t="s">
        <v>410</v>
      </c>
      <c r="E70" s="13"/>
      <c r="F70" s="13"/>
      <c r="G70" s="14" t="s">
        <v>384</v>
      </c>
      <c r="H70" s="14" t="s">
        <v>385</v>
      </c>
      <c r="I70" s="14" t="s">
        <v>386</v>
      </c>
      <c r="J70" s="14" t="s">
        <v>387</v>
      </c>
      <c r="K70" s="14" t="s">
        <v>23</v>
      </c>
      <c r="L70" s="15" t="s">
        <v>411</v>
      </c>
      <c r="M70" s="15" t="s">
        <v>412</v>
      </c>
      <c r="N70" s="15" t="s">
        <v>413</v>
      </c>
      <c r="O70" s="14"/>
      <c r="AMJ70" s="2"/>
    </row>
    <row r="71" s="16" customFormat="true" ht="25.5" hidden="false" customHeight="true" outlineLevel="0" collapsed="false">
      <c r="A71" s="13" t="s">
        <v>15</v>
      </c>
      <c r="B71" s="13" t="s">
        <v>414</v>
      </c>
      <c r="C71" s="13" t="s">
        <v>369</v>
      </c>
      <c r="D71" s="13" t="s">
        <v>415</v>
      </c>
      <c r="E71" s="13"/>
      <c r="F71" s="13"/>
      <c r="G71" s="14" t="s">
        <v>384</v>
      </c>
      <c r="H71" s="14" t="s">
        <v>385</v>
      </c>
      <c r="I71" s="14" t="s">
        <v>386</v>
      </c>
      <c r="J71" s="14" t="s">
        <v>387</v>
      </c>
      <c r="K71" s="14" t="s">
        <v>23</v>
      </c>
      <c r="L71" s="15" t="s">
        <v>416</v>
      </c>
      <c r="M71" s="15" t="s">
        <v>417</v>
      </c>
      <c r="N71" s="15" t="s">
        <v>418</v>
      </c>
      <c r="O71" s="14"/>
      <c r="AMJ71" s="2"/>
    </row>
    <row r="72" s="16" customFormat="true" ht="25.5" hidden="false" customHeight="true" outlineLevel="0" collapsed="false">
      <c r="A72" s="13" t="s">
        <v>66</v>
      </c>
      <c r="B72" s="13" t="s">
        <v>419</v>
      </c>
      <c r="C72" s="13" t="s">
        <v>420</v>
      </c>
      <c r="D72" s="13" t="s">
        <v>421</v>
      </c>
      <c r="E72" s="13"/>
      <c r="F72" s="13"/>
      <c r="G72" s="14" t="s">
        <v>422</v>
      </c>
      <c r="H72" s="14" t="s">
        <v>423</v>
      </c>
      <c r="I72" s="14" t="s">
        <v>424</v>
      </c>
      <c r="J72" s="14" t="s">
        <v>425</v>
      </c>
      <c r="K72" s="14" t="s">
        <v>23</v>
      </c>
      <c r="L72" s="15" t="s">
        <v>426</v>
      </c>
      <c r="M72" s="14" t="s">
        <v>427</v>
      </c>
      <c r="N72" s="15" t="s">
        <v>428</v>
      </c>
      <c r="O72" s="14"/>
      <c r="AMJ72" s="2"/>
    </row>
    <row r="73" s="16" customFormat="true" ht="25.5" hidden="false" customHeight="true" outlineLevel="0" collapsed="false">
      <c r="A73" s="13" t="s">
        <v>66</v>
      </c>
      <c r="B73" s="13" t="s">
        <v>429</v>
      </c>
      <c r="C73" s="13" t="s">
        <v>420</v>
      </c>
      <c r="D73" s="13" t="s">
        <v>430</v>
      </c>
      <c r="E73" s="13"/>
      <c r="F73" s="13"/>
      <c r="G73" s="14" t="s">
        <v>431</v>
      </c>
      <c r="H73" s="14" t="s">
        <v>423</v>
      </c>
      <c r="I73" s="14" t="s">
        <v>432</v>
      </c>
      <c r="J73" s="14" t="s">
        <v>433</v>
      </c>
      <c r="K73" s="14" t="s">
        <v>23</v>
      </c>
      <c r="L73" s="15" t="s">
        <v>434</v>
      </c>
      <c r="M73" s="15" t="s">
        <v>435</v>
      </c>
      <c r="N73" s="14" t="s">
        <v>436</v>
      </c>
      <c r="O73" s="14" t="s">
        <v>437</v>
      </c>
      <c r="AMJ73" s="2"/>
    </row>
    <row r="74" s="16" customFormat="true" ht="25.5" hidden="false" customHeight="true" outlineLevel="0" collapsed="false">
      <c r="A74" s="13" t="s">
        <v>66</v>
      </c>
      <c r="B74" s="13" t="s">
        <v>438</v>
      </c>
      <c r="C74" s="13" t="s">
        <v>420</v>
      </c>
      <c r="D74" s="13" t="s">
        <v>439</v>
      </c>
      <c r="E74" s="13"/>
      <c r="F74" s="13"/>
      <c r="G74" s="14" t="s">
        <v>431</v>
      </c>
      <c r="H74" s="14" t="s">
        <v>423</v>
      </c>
      <c r="I74" s="14" t="s">
        <v>432</v>
      </c>
      <c r="J74" s="14" t="s">
        <v>433</v>
      </c>
      <c r="K74" s="14" t="s">
        <v>23</v>
      </c>
      <c r="L74" s="15" t="s">
        <v>440</v>
      </c>
      <c r="M74" s="14" t="s">
        <v>441</v>
      </c>
      <c r="N74" s="14" t="s">
        <v>436</v>
      </c>
      <c r="O74" s="14" t="s">
        <v>437</v>
      </c>
      <c r="AMJ74" s="2"/>
    </row>
    <row r="75" s="16" customFormat="true" ht="25.5" hidden="false" customHeight="true" outlineLevel="0" collapsed="false">
      <c r="A75" s="13" t="s">
        <v>66</v>
      </c>
      <c r="B75" s="13" t="s">
        <v>442</v>
      </c>
      <c r="C75" s="13" t="s">
        <v>420</v>
      </c>
      <c r="D75" s="13" t="s">
        <v>443</v>
      </c>
      <c r="E75" s="13"/>
      <c r="F75" s="13"/>
      <c r="G75" s="14" t="s">
        <v>422</v>
      </c>
      <c r="H75" s="14" t="s">
        <v>423</v>
      </c>
      <c r="I75" s="14" t="s">
        <v>444</v>
      </c>
      <c r="J75" s="14" t="s">
        <v>445</v>
      </c>
      <c r="K75" s="14" t="s">
        <v>23</v>
      </c>
      <c r="L75" s="15" t="s">
        <v>446</v>
      </c>
      <c r="M75" s="15" t="s">
        <v>447</v>
      </c>
      <c r="N75" s="15" t="s">
        <v>448</v>
      </c>
      <c r="O75" s="14"/>
      <c r="AMJ75" s="2"/>
    </row>
    <row r="76" s="16" customFormat="true" ht="25.5" hidden="false" customHeight="true" outlineLevel="0" collapsed="false">
      <c r="A76" s="13" t="s">
        <v>66</v>
      </c>
      <c r="B76" s="13" t="s">
        <v>449</v>
      </c>
      <c r="C76" s="13" t="s">
        <v>420</v>
      </c>
      <c r="D76" s="13" t="s">
        <v>450</v>
      </c>
      <c r="E76" s="13"/>
      <c r="F76" s="13"/>
      <c r="G76" s="14" t="s">
        <v>422</v>
      </c>
      <c r="H76" s="14" t="s">
        <v>423</v>
      </c>
      <c r="I76" s="14" t="s">
        <v>444</v>
      </c>
      <c r="J76" s="14" t="s">
        <v>445</v>
      </c>
      <c r="K76" s="14" t="s">
        <v>23</v>
      </c>
      <c r="L76" s="15" t="s">
        <v>446</v>
      </c>
      <c r="M76" s="15" t="s">
        <v>447</v>
      </c>
      <c r="N76" s="14" t="s">
        <v>451</v>
      </c>
      <c r="O76" s="14"/>
      <c r="AMJ76" s="2"/>
    </row>
    <row r="77" s="16" customFormat="true" ht="25.5" hidden="false" customHeight="true" outlineLevel="0" collapsed="false">
      <c r="A77" s="13" t="s">
        <v>66</v>
      </c>
      <c r="B77" s="13" t="s">
        <v>452</v>
      </c>
      <c r="C77" s="13" t="s">
        <v>420</v>
      </c>
      <c r="D77" s="13" t="s">
        <v>453</v>
      </c>
      <c r="E77" s="13"/>
      <c r="F77" s="13"/>
      <c r="G77" s="14" t="s">
        <v>422</v>
      </c>
      <c r="H77" s="14" t="s">
        <v>423</v>
      </c>
      <c r="I77" s="14" t="s">
        <v>454</v>
      </c>
      <c r="J77" s="14" t="s">
        <v>455</v>
      </c>
      <c r="K77" s="14" t="s">
        <v>23</v>
      </c>
      <c r="L77" s="15" t="s">
        <v>456</v>
      </c>
      <c r="M77" s="14" t="s">
        <v>457</v>
      </c>
      <c r="N77" s="15" t="s">
        <v>458</v>
      </c>
      <c r="O77" s="14"/>
      <c r="AMJ77" s="2"/>
    </row>
    <row r="78" s="16" customFormat="true" ht="25.5" hidden="false" customHeight="true" outlineLevel="0" collapsed="false">
      <c r="A78" s="13" t="s">
        <v>66</v>
      </c>
      <c r="B78" s="13" t="s">
        <v>459</v>
      </c>
      <c r="C78" s="13" t="s">
        <v>420</v>
      </c>
      <c r="D78" s="13" t="s">
        <v>460</v>
      </c>
      <c r="E78" s="13"/>
      <c r="F78" s="13"/>
      <c r="G78" s="14" t="s">
        <v>422</v>
      </c>
      <c r="H78" s="14" t="s">
        <v>423</v>
      </c>
      <c r="I78" s="14" t="s">
        <v>461</v>
      </c>
      <c r="J78" s="14" t="s">
        <v>433</v>
      </c>
      <c r="K78" s="14" t="s">
        <v>23</v>
      </c>
      <c r="L78" s="15" t="s">
        <v>462</v>
      </c>
      <c r="M78" s="15" t="s">
        <v>463</v>
      </c>
      <c r="N78" s="15" t="s">
        <v>464</v>
      </c>
      <c r="O78" s="14"/>
      <c r="AMJ78" s="2"/>
    </row>
    <row r="79" s="16" customFormat="true" ht="25.5" hidden="false" customHeight="true" outlineLevel="0" collapsed="false">
      <c r="A79" s="13" t="s">
        <v>66</v>
      </c>
      <c r="B79" s="13" t="s">
        <v>465</v>
      </c>
      <c r="C79" s="13" t="s">
        <v>466</v>
      </c>
      <c r="D79" s="13" t="s">
        <v>467</v>
      </c>
      <c r="E79" s="13"/>
      <c r="F79" s="13"/>
      <c r="G79" s="14" t="s">
        <v>468</v>
      </c>
      <c r="H79" s="14" t="s">
        <v>469</v>
      </c>
      <c r="I79" s="14" t="s">
        <v>470</v>
      </c>
      <c r="J79" s="14" t="s">
        <v>471</v>
      </c>
      <c r="K79" s="14" t="s">
        <v>23</v>
      </c>
      <c r="L79" s="15" t="s">
        <v>472</v>
      </c>
      <c r="M79" s="14" t="s">
        <v>473</v>
      </c>
      <c r="N79" s="15" t="s">
        <v>474</v>
      </c>
      <c r="O79" s="14" t="s">
        <v>475</v>
      </c>
      <c r="AMJ79" s="2"/>
    </row>
    <row r="80" s="16" customFormat="true" ht="25.5" hidden="false" customHeight="true" outlineLevel="0" collapsed="false">
      <c r="A80" s="13" t="s">
        <v>66</v>
      </c>
      <c r="B80" s="13" t="s">
        <v>476</v>
      </c>
      <c r="C80" s="13" t="s">
        <v>477</v>
      </c>
      <c r="D80" s="13" t="s">
        <v>478</v>
      </c>
      <c r="E80" s="13"/>
      <c r="F80" s="13"/>
      <c r="G80" s="14" t="s">
        <v>479</v>
      </c>
      <c r="H80" s="14" t="s">
        <v>480</v>
      </c>
      <c r="I80" s="14" t="s">
        <v>481</v>
      </c>
      <c r="J80" s="14" t="s">
        <v>482</v>
      </c>
      <c r="K80" s="14" t="s">
        <v>23</v>
      </c>
      <c r="L80" s="14" t="s">
        <v>483</v>
      </c>
      <c r="M80" s="14" t="s">
        <v>484</v>
      </c>
      <c r="N80" s="15" t="s">
        <v>485</v>
      </c>
      <c r="O80" s="14"/>
      <c r="AMJ80" s="2"/>
    </row>
    <row r="81" s="16" customFormat="true" ht="25.5" hidden="false" customHeight="true" outlineLevel="0" collapsed="false">
      <c r="A81" s="13" t="s">
        <v>66</v>
      </c>
      <c r="B81" s="13" t="s">
        <v>486</v>
      </c>
      <c r="C81" s="13" t="s">
        <v>477</v>
      </c>
      <c r="D81" s="13" t="s">
        <v>487</v>
      </c>
      <c r="E81" s="13"/>
      <c r="F81" s="13"/>
      <c r="G81" s="14" t="s">
        <v>479</v>
      </c>
      <c r="H81" s="14" t="s">
        <v>480</v>
      </c>
      <c r="I81" s="14" t="s">
        <v>481</v>
      </c>
      <c r="J81" s="14" t="s">
        <v>482</v>
      </c>
      <c r="K81" s="14" t="s">
        <v>23</v>
      </c>
      <c r="L81" s="14" t="s">
        <v>483</v>
      </c>
      <c r="M81" s="14" t="s">
        <v>484</v>
      </c>
      <c r="N81" s="15" t="s">
        <v>488</v>
      </c>
      <c r="O81" s="14"/>
      <c r="AMJ81" s="2"/>
    </row>
    <row r="82" s="16" customFormat="true" ht="25.5" hidden="false" customHeight="true" outlineLevel="0" collapsed="false">
      <c r="A82" s="13" t="s">
        <v>66</v>
      </c>
      <c r="B82" s="13" t="s">
        <v>489</v>
      </c>
      <c r="C82" s="13" t="s">
        <v>490</v>
      </c>
      <c r="D82" s="13" t="s">
        <v>491</v>
      </c>
      <c r="E82" s="13"/>
      <c r="F82" s="13"/>
      <c r="G82" s="14" t="s">
        <v>490</v>
      </c>
      <c r="H82" s="14" t="s">
        <v>492</v>
      </c>
      <c r="I82" s="14" t="s">
        <v>493</v>
      </c>
      <c r="J82" s="14" t="s">
        <v>494</v>
      </c>
      <c r="K82" s="14" t="s">
        <v>23</v>
      </c>
      <c r="L82" s="15" t="s">
        <v>495</v>
      </c>
      <c r="M82" s="15" t="s">
        <v>496</v>
      </c>
      <c r="N82" s="15" t="s">
        <v>497</v>
      </c>
      <c r="O82" s="14"/>
      <c r="AMJ82" s="2"/>
    </row>
    <row r="83" s="16" customFormat="true" ht="25.5" hidden="false" customHeight="true" outlineLevel="0" collapsed="false">
      <c r="A83" s="13" t="s">
        <v>66</v>
      </c>
      <c r="B83" s="13" t="s">
        <v>498</v>
      </c>
      <c r="C83" s="13" t="s">
        <v>490</v>
      </c>
      <c r="D83" s="13" t="s">
        <v>499</v>
      </c>
      <c r="E83" s="13"/>
      <c r="F83" s="13"/>
      <c r="G83" s="14" t="s">
        <v>490</v>
      </c>
      <c r="H83" s="14" t="s">
        <v>492</v>
      </c>
      <c r="I83" s="14" t="s">
        <v>493</v>
      </c>
      <c r="J83" s="14" t="s">
        <v>494</v>
      </c>
      <c r="K83" s="14" t="s">
        <v>23</v>
      </c>
      <c r="L83" s="15" t="s">
        <v>500</v>
      </c>
      <c r="M83" s="15" t="s">
        <v>501</v>
      </c>
      <c r="N83" s="15" t="s">
        <v>497</v>
      </c>
      <c r="O83" s="14"/>
      <c r="AMJ83" s="2"/>
    </row>
    <row r="84" s="16" customFormat="true" ht="25.5" hidden="false" customHeight="true" outlineLevel="0" collapsed="false">
      <c r="A84" s="13" t="s">
        <v>66</v>
      </c>
      <c r="B84" s="13" t="s">
        <v>502</v>
      </c>
      <c r="C84" s="13" t="s">
        <v>503</v>
      </c>
      <c r="D84" s="13" t="s">
        <v>504</v>
      </c>
      <c r="E84" s="13"/>
      <c r="F84" s="13"/>
      <c r="G84" s="14" t="s">
        <v>505</v>
      </c>
      <c r="H84" s="14" t="s">
        <v>506</v>
      </c>
      <c r="I84" s="14" t="s">
        <v>507</v>
      </c>
      <c r="J84" s="14" t="s">
        <v>508</v>
      </c>
      <c r="K84" s="14" t="s">
        <v>23</v>
      </c>
      <c r="L84" s="15" t="s">
        <v>509</v>
      </c>
      <c r="M84" s="14" t="s">
        <v>510</v>
      </c>
      <c r="N84" s="15" t="s">
        <v>511</v>
      </c>
      <c r="O84" s="14"/>
      <c r="AMJ84" s="2"/>
    </row>
    <row r="85" s="16" customFormat="true" ht="25.5" hidden="false" customHeight="true" outlineLevel="0" collapsed="false">
      <c r="A85" s="13" t="s">
        <v>15</v>
      </c>
      <c r="B85" s="13" t="s">
        <v>512</v>
      </c>
      <c r="C85" s="13" t="s">
        <v>513</v>
      </c>
      <c r="D85" s="13" t="s">
        <v>513</v>
      </c>
      <c r="E85" s="13"/>
      <c r="F85" s="13"/>
      <c r="G85" s="14" t="s">
        <v>513</v>
      </c>
      <c r="H85" s="14" t="s">
        <v>514</v>
      </c>
      <c r="I85" s="14" t="s">
        <v>515</v>
      </c>
      <c r="J85" s="14" t="s">
        <v>516</v>
      </c>
      <c r="K85" s="14" t="s">
        <v>23</v>
      </c>
      <c r="L85" s="14" t="s">
        <v>517</v>
      </c>
      <c r="M85" s="15" t="s">
        <v>518</v>
      </c>
      <c r="N85" s="15" t="s">
        <v>519</v>
      </c>
      <c r="O85" s="14"/>
      <c r="AMJ85" s="2"/>
    </row>
    <row r="86" s="16" customFormat="true" ht="25.5" hidden="false" customHeight="true" outlineLevel="0" collapsed="false">
      <c r="A86" s="13" t="s">
        <v>15</v>
      </c>
      <c r="B86" s="13" t="s">
        <v>520</v>
      </c>
      <c r="C86" s="13" t="s">
        <v>513</v>
      </c>
      <c r="D86" s="13" t="s">
        <v>521</v>
      </c>
      <c r="E86" s="13"/>
      <c r="F86" s="13"/>
      <c r="G86" s="14" t="s">
        <v>513</v>
      </c>
      <c r="H86" s="14" t="s">
        <v>514</v>
      </c>
      <c r="I86" s="14" t="s">
        <v>515</v>
      </c>
      <c r="J86" s="14" t="s">
        <v>516</v>
      </c>
      <c r="K86" s="14" t="s">
        <v>23</v>
      </c>
      <c r="L86" s="14" t="s">
        <v>517</v>
      </c>
      <c r="M86" s="15" t="s">
        <v>518</v>
      </c>
      <c r="N86" s="15" t="s">
        <v>519</v>
      </c>
      <c r="O86" s="14"/>
      <c r="AMJ86" s="2"/>
    </row>
    <row r="87" s="16" customFormat="true" ht="25.5" hidden="false" customHeight="true" outlineLevel="0" collapsed="false">
      <c r="A87" s="13" t="s">
        <v>66</v>
      </c>
      <c r="B87" s="13" t="s">
        <v>522</v>
      </c>
      <c r="C87" s="13" t="s">
        <v>523</v>
      </c>
      <c r="D87" s="13" t="s">
        <v>524</v>
      </c>
      <c r="E87" s="13"/>
      <c r="F87" s="13"/>
      <c r="G87" s="14" t="s">
        <v>525</v>
      </c>
      <c r="H87" s="14" t="s">
        <v>526</v>
      </c>
      <c r="I87" s="14" t="s">
        <v>527</v>
      </c>
      <c r="J87" s="14" t="s">
        <v>528</v>
      </c>
      <c r="K87" s="14" t="s">
        <v>23</v>
      </c>
      <c r="L87" s="14" t="s">
        <v>529</v>
      </c>
      <c r="M87" s="14" t="s">
        <v>530</v>
      </c>
      <c r="N87" s="15" t="s">
        <v>531</v>
      </c>
      <c r="O87" s="14"/>
      <c r="AMJ87" s="2"/>
    </row>
    <row r="88" s="16" customFormat="true" ht="25.5" hidden="false" customHeight="true" outlineLevel="0" collapsed="false">
      <c r="A88" s="13" t="s">
        <v>66</v>
      </c>
      <c r="B88" s="13" t="s">
        <v>532</v>
      </c>
      <c r="C88" s="13" t="s">
        <v>523</v>
      </c>
      <c r="D88" s="13" t="s">
        <v>533</v>
      </c>
      <c r="E88" s="13"/>
      <c r="F88" s="13"/>
      <c r="G88" s="14" t="s">
        <v>525</v>
      </c>
      <c r="H88" s="14" t="s">
        <v>526</v>
      </c>
      <c r="I88" s="14" t="s">
        <v>527</v>
      </c>
      <c r="J88" s="14" t="s">
        <v>534</v>
      </c>
      <c r="K88" s="14" t="s">
        <v>23</v>
      </c>
      <c r="L88" s="14" t="s">
        <v>535</v>
      </c>
      <c r="M88" s="15" t="s">
        <v>536</v>
      </c>
      <c r="N88" s="15" t="s">
        <v>537</v>
      </c>
      <c r="O88" s="14"/>
      <c r="AMJ88" s="2"/>
    </row>
    <row r="89" s="16" customFormat="true" ht="25.5" hidden="false" customHeight="true" outlineLevel="0" collapsed="false">
      <c r="A89" s="13" t="s">
        <v>15</v>
      </c>
      <c r="B89" s="13" t="s">
        <v>538</v>
      </c>
      <c r="C89" s="13" t="s">
        <v>539</v>
      </c>
      <c r="D89" s="13" t="s">
        <v>540</v>
      </c>
      <c r="E89" s="13"/>
      <c r="F89" s="13"/>
      <c r="G89" s="14" t="s">
        <v>541</v>
      </c>
      <c r="H89" s="14" t="s">
        <v>542</v>
      </c>
      <c r="I89" s="14" t="s">
        <v>543</v>
      </c>
      <c r="J89" s="14" t="s">
        <v>544</v>
      </c>
      <c r="K89" s="14" t="s">
        <v>23</v>
      </c>
      <c r="L89" s="15" t="s">
        <v>545</v>
      </c>
      <c r="M89" s="14" t="s">
        <v>546</v>
      </c>
      <c r="N89" s="15" t="s">
        <v>547</v>
      </c>
      <c r="O89" s="14"/>
      <c r="AMJ89" s="2"/>
    </row>
    <row r="90" s="16" customFormat="true" ht="25.5" hidden="false" customHeight="true" outlineLevel="0" collapsed="false">
      <c r="A90" s="13" t="s">
        <v>15</v>
      </c>
      <c r="B90" s="13" t="s">
        <v>548</v>
      </c>
      <c r="C90" s="13" t="s">
        <v>539</v>
      </c>
      <c r="D90" s="13" t="s">
        <v>549</v>
      </c>
      <c r="E90" s="13"/>
      <c r="F90" s="13"/>
      <c r="G90" s="14" t="s">
        <v>541</v>
      </c>
      <c r="H90" s="14" t="s">
        <v>542</v>
      </c>
      <c r="I90" s="14" t="s">
        <v>550</v>
      </c>
      <c r="J90" s="14" t="s">
        <v>551</v>
      </c>
      <c r="K90" s="14" t="s">
        <v>23</v>
      </c>
      <c r="L90" s="14" t="s">
        <v>552</v>
      </c>
      <c r="M90" s="14" t="s">
        <v>553</v>
      </c>
      <c r="N90" s="15" t="s">
        <v>554</v>
      </c>
      <c r="O90" s="14"/>
      <c r="AMJ90" s="2"/>
    </row>
    <row r="91" s="16" customFormat="true" ht="25.5" hidden="false" customHeight="true" outlineLevel="0" collapsed="false">
      <c r="A91" s="13" t="s">
        <v>15</v>
      </c>
      <c r="B91" s="13" t="s">
        <v>555</v>
      </c>
      <c r="C91" s="13" t="s">
        <v>539</v>
      </c>
      <c r="D91" s="13" t="s">
        <v>556</v>
      </c>
      <c r="E91" s="13"/>
      <c r="F91" s="13"/>
      <c r="G91" s="14" t="s">
        <v>541</v>
      </c>
      <c r="H91" s="14" t="s">
        <v>542</v>
      </c>
      <c r="I91" s="14" t="s">
        <v>557</v>
      </c>
      <c r="J91" s="14" t="s">
        <v>558</v>
      </c>
      <c r="K91" s="14" t="s">
        <v>23</v>
      </c>
      <c r="L91" s="14" t="s">
        <v>559</v>
      </c>
      <c r="M91" s="14" t="s">
        <v>546</v>
      </c>
      <c r="N91" s="15" t="s">
        <v>560</v>
      </c>
      <c r="O91" s="14"/>
      <c r="AMJ91" s="2"/>
    </row>
    <row r="92" s="16" customFormat="true" ht="25.5" hidden="false" customHeight="true" outlineLevel="0" collapsed="false">
      <c r="A92" s="13" t="s">
        <v>15</v>
      </c>
      <c r="B92" s="13" t="s">
        <v>561</v>
      </c>
      <c r="C92" s="13" t="s">
        <v>539</v>
      </c>
      <c r="D92" s="13" t="s">
        <v>562</v>
      </c>
      <c r="E92" s="13"/>
      <c r="F92" s="13"/>
      <c r="G92" s="14" t="s">
        <v>541</v>
      </c>
      <c r="H92" s="14" t="s">
        <v>542</v>
      </c>
      <c r="I92" s="14" t="s">
        <v>557</v>
      </c>
      <c r="J92" s="14" t="s">
        <v>558</v>
      </c>
      <c r="K92" s="14" t="s">
        <v>23</v>
      </c>
      <c r="L92" s="14" t="s">
        <v>563</v>
      </c>
      <c r="M92" s="14" t="s">
        <v>564</v>
      </c>
      <c r="N92" s="15" t="s">
        <v>560</v>
      </c>
      <c r="O92" s="14"/>
      <c r="AMJ92" s="2"/>
    </row>
    <row r="93" s="16" customFormat="true" ht="25.5" hidden="false" customHeight="true" outlineLevel="0" collapsed="false">
      <c r="A93" s="13" t="s">
        <v>15</v>
      </c>
      <c r="B93" s="13" t="s">
        <v>565</v>
      </c>
      <c r="C93" s="13" t="s">
        <v>539</v>
      </c>
      <c r="D93" s="13" t="s">
        <v>566</v>
      </c>
      <c r="E93" s="13"/>
      <c r="F93" s="13"/>
      <c r="G93" s="14" t="s">
        <v>567</v>
      </c>
      <c r="H93" s="14" t="s">
        <v>542</v>
      </c>
      <c r="I93" s="14" t="s">
        <v>568</v>
      </c>
      <c r="J93" s="14" t="s">
        <v>569</v>
      </c>
      <c r="K93" s="14" t="s">
        <v>23</v>
      </c>
      <c r="L93" s="15" t="s">
        <v>570</v>
      </c>
      <c r="M93" s="14" t="s">
        <v>571</v>
      </c>
      <c r="N93" s="15" t="s">
        <v>572</v>
      </c>
      <c r="O93" s="14"/>
      <c r="AMJ93" s="2"/>
    </row>
    <row r="94" s="16" customFormat="true" ht="25.5" hidden="false" customHeight="true" outlineLevel="0" collapsed="false">
      <c r="A94" s="13" t="s">
        <v>15</v>
      </c>
      <c r="B94" s="13" t="s">
        <v>573</v>
      </c>
      <c r="C94" s="13" t="s">
        <v>539</v>
      </c>
      <c r="D94" s="13" t="s">
        <v>574</v>
      </c>
      <c r="E94" s="13"/>
      <c r="F94" s="13"/>
      <c r="G94" s="14" t="s">
        <v>541</v>
      </c>
      <c r="H94" s="14" t="s">
        <v>542</v>
      </c>
      <c r="I94" s="14" t="s">
        <v>575</v>
      </c>
      <c r="J94" s="14" t="s">
        <v>576</v>
      </c>
      <c r="K94" s="14" t="s">
        <v>23</v>
      </c>
      <c r="L94" s="14" t="s">
        <v>577</v>
      </c>
      <c r="M94" s="14" t="s">
        <v>578</v>
      </c>
      <c r="N94" s="15" t="s">
        <v>579</v>
      </c>
      <c r="O94" s="14"/>
      <c r="AMJ94" s="2"/>
    </row>
    <row r="95" s="16" customFormat="true" ht="25.5" hidden="false" customHeight="true" outlineLevel="0" collapsed="false">
      <c r="A95" s="13" t="s">
        <v>15</v>
      </c>
      <c r="B95" s="13" t="s">
        <v>580</v>
      </c>
      <c r="C95" s="13" t="s">
        <v>581</v>
      </c>
      <c r="D95" s="13" t="s">
        <v>582</v>
      </c>
      <c r="E95" s="13"/>
      <c r="F95" s="13"/>
      <c r="G95" s="14" t="s">
        <v>583</v>
      </c>
      <c r="H95" s="14" t="s">
        <v>584</v>
      </c>
      <c r="I95" s="14" t="s">
        <v>585</v>
      </c>
      <c r="J95" s="14" t="s">
        <v>586</v>
      </c>
      <c r="K95" s="14" t="s">
        <v>261</v>
      </c>
      <c r="L95" s="15" t="s">
        <v>587</v>
      </c>
      <c r="M95" s="14" t="s">
        <v>588</v>
      </c>
      <c r="N95" s="15" t="s">
        <v>589</v>
      </c>
      <c r="O95" s="14"/>
      <c r="AMJ95" s="2"/>
    </row>
    <row r="96" s="16" customFormat="true" ht="25.5" hidden="false" customHeight="true" outlineLevel="0" collapsed="false">
      <c r="A96" s="13" t="s">
        <v>15</v>
      </c>
      <c r="B96" s="13" t="s">
        <v>590</v>
      </c>
      <c r="C96" s="13" t="s">
        <v>581</v>
      </c>
      <c r="D96" s="13" t="s">
        <v>591</v>
      </c>
      <c r="E96" s="13"/>
      <c r="F96" s="13"/>
      <c r="G96" s="14" t="s">
        <v>583</v>
      </c>
      <c r="H96" s="14" t="s">
        <v>584</v>
      </c>
      <c r="I96" s="14" t="s">
        <v>585</v>
      </c>
      <c r="J96" s="14" t="s">
        <v>586</v>
      </c>
      <c r="K96" s="14" t="s">
        <v>261</v>
      </c>
      <c r="L96" s="15" t="s">
        <v>587</v>
      </c>
      <c r="M96" s="14" t="s">
        <v>588</v>
      </c>
      <c r="N96" s="15" t="s">
        <v>589</v>
      </c>
      <c r="O96" s="14"/>
      <c r="AMJ96" s="2"/>
    </row>
    <row r="97" s="16" customFormat="true" ht="25.5" hidden="false" customHeight="true" outlineLevel="0" collapsed="false">
      <c r="A97" s="13" t="s">
        <v>15</v>
      </c>
      <c r="B97" s="13" t="s">
        <v>592</v>
      </c>
      <c r="C97" s="13" t="s">
        <v>581</v>
      </c>
      <c r="D97" s="13" t="s">
        <v>593</v>
      </c>
      <c r="E97" s="13"/>
      <c r="F97" s="13"/>
      <c r="G97" s="14" t="s">
        <v>583</v>
      </c>
      <c r="H97" s="14" t="s">
        <v>584</v>
      </c>
      <c r="I97" s="14" t="s">
        <v>585</v>
      </c>
      <c r="J97" s="14" t="s">
        <v>586</v>
      </c>
      <c r="K97" s="14" t="s">
        <v>261</v>
      </c>
      <c r="L97" s="15" t="s">
        <v>587</v>
      </c>
      <c r="M97" s="14" t="s">
        <v>588</v>
      </c>
      <c r="N97" s="15" t="s">
        <v>589</v>
      </c>
      <c r="O97" s="14"/>
      <c r="AMJ97" s="2"/>
    </row>
    <row r="98" s="16" customFormat="true" ht="25.5" hidden="false" customHeight="true" outlineLevel="0" collapsed="false">
      <c r="A98" s="13" t="s">
        <v>15</v>
      </c>
      <c r="B98" s="13" t="s">
        <v>594</v>
      </c>
      <c r="C98" s="13" t="s">
        <v>581</v>
      </c>
      <c r="D98" s="13" t="s">
        <v>595</v>
      </c>
      <c r="E98" s="13"/>
      <c r="F98" s="13"/>
      <c r="G98" s="14" t="s">
        <v>583</v>
      </c>
      <c r="H98" s="14" t="s">
        <v>584</v>
      </c>
      <c r="I98" s="14" t="s">
        <v>585</v>
      </c>
      <c r="J98" s="14" t="s">
        <v>586</v>
      </c>
      <c r="K98" s="14" t="s">
        <v>261</v>
      </c>
      <c r="L98" s="15" t="s">
        <v>587</v>
      </c>
      <c r="M98" s="14" t="s">
        <v>588</v>
      </c>
      <c r="N98" s="15" t="s">
        <v>589</v>
      </c>
      <c r="O98" s="14"/>
      <c r="AMJ98" s="2"/>
    </row>
    <row r="99" s="16" customFormat="true" ht="25.5" hidden="false" customHeight="true" outlineLevel="0" collapsed="false">
      <c r="A99" s="13" t="s">
        <v>15</v>
      </c>
      <c r="B99" s="13" t="s">
        <v>596</v>
      </c>
      <c r="C99" s="13" t="s">
        <v>581</v>
      </c>
      <c r="D99" s="13" t="s">
        <v>597</v>
      </c>
      <c r="E99" s="13"/>
      <c r="F99" s="13"/>
      <c r="G99" s="14" t="s">
        <v>598</v>
      </c>
      <c r="H99" s="14" t="s">
        <v>599</v>
      </c>
      <c r="I99" s="14" t="s">
        <v>600</v>
      </c>
      <c r="J99" s="14" t="s">
        <v>601</v>
      </c>
      <c r="K99" s="14" t="s">
        <v>261</v>
      </c>
      <c r="L99" s="15" t="s">
        <v>587</v>
      </c>
      <c r="M99" s="14" t="s">
        <v>588</v>
      </c>
      <c r="N99" s="15" t="s">
        <v>589</v>
      </c>
      <c r="O99" s="14"/>
      <c r="AMJ99" s="2"/>
    </row>
    <row r="100" s="16" customFormat="true" ht="25.5" hidden="false" customHeight="true" outlineLevel="0" collapsed="false">
      <c r="A100" s="13" t="s">
        <v>15</v>
      </c>
      <c r="B100" s="13" t="s">
        <v>602</v>
      </c>
      <c r="C100" s="13" t="s">
        <v>603</v>
      </c>
      <c r="D100" s="13" t="s">
        <v>604</v>
      </c>
      <c r="E100" s="13"/>
      <c r="F100" s="13"/>
      <c r="G100" s="14" t="s">
        <v>605</v>
      </c>
      <c r="H100" s="14" t="s">
        <v>606</v>
      </c>
      <c r="I100" s="14" t="s">
        <v>607</v>
      </c>
      <c r="J100" s="14" t="s">
        <v>608</v>
      </c>
      <c r="K100" s="14" t="s">
        <v>261</v>
      </c>
      <c r="L100" s="14" t="s">
        <v>609</v>
      </c>
      <c r="M100" s="15" t="s">
        <v>610</v>
      </c>
      <c r="N100" s="15" t="s">
        <v>611</v>
      </c>
      <c r="O100" s="14"/>
      <c r="AMJ100" s="2"/>
    </row>
    <row r="101" s="16" customFormat="true" ht="25.5" hidden="false" customHeight="true" outlineLevel="0" collapsed="false">
      <c r="A101" s="13" t="s">
        <v>15</v>
      </c>
      <c r="B101" s="13" t="s">
        <v>612</v>
      </c>
      <c r="C101" s="13" t="s">
        <v>603</v>
      </c>
      <c r="D101" s="13" t="s">
        <v>613</v>
      </c>
      <c r="E101" s="13"/>
      <c r="F101" s="13"/>
      <c r="G101" s="14" t="s">
        <v>605</v>
      </c>
      <c r="H101" s="14" t="s">
        <v>606</v>
      </c>
      <c r="I101" s="14" t="s">
        <v>607</v>
      </c>
      <c r="J101" s="14" t="s">
        <v>608</v>
      </c>
      <c r="K101" s="14" t="s">
        <v>261</v>
      </c>
      <c r="L101" s="14" t="s">
        <v>609</v>
      </c>
      <c r="M101" s="15" t="s">
        <v>610</v>
      </c>
      <c r="N101" s="15" t="s">
        <v>611</v>
      </c>
      <c r="O101" s="14"/>
      <c r="AMJ101" s="2"/>
    </row>
    <row r="102" s="16" customFormat="true" ht="25.5" hidden="false" customHeight="true" outlineLevel="0" collapsed="false">
      <c r="A102" s="13" t="s">
        <v>15</v>
      </c>
      <c r="B102" s="13" t="s">
        <v>614</v>
      </c>
      <c r="C102" s="13" t="s">
        <v>615</v>
      </c>
      <c r="D102" s="13" t="s">
        <v>616</v>
      </c>
      <c r="E102" s="13"/>
      <c r="F102" s="13"/>
      <c r="G102" s="15" t="s">
        <v>617</v>
      </c>
      <c r="H102" s="15" t="s">
        <v>618</v>
      </c>
      <c r="I102" s="14" t="s">
        <v>619</v>
      </c>
      <c r="J102" s="15" t="s">
        <v>620</v>
      </c>
      <c r="K102" s="14" t="s">
        <v>23</v>
      </c>
      <c r="L102" s="14" t="s">
        <v>621</v>
      </c>
      <c r="M102" s="14" t="s">
        <v>622</v>
      </c>
      <c r="N102" s="15" t="s">
        <v>623</v>
      </c>
      <c r="O102" s="14"/>
      <c r="AMJ102" s="2"/>
    </row>
    <row r="103" s="16" customFormat="true" ht="25.5" hidden="false" customHeight="true" outlineLevel="0" collapsed="false">
      <c r="A103" s="13" t="s">
        <v>66</v>
      </c>
      <c r="B103" s="13" t="s">
        <v>624</v>
      </c>
      <c r="C103" s="13" t="s">
        <v>625</v>
      </c>
      <c r="D103" s="13" t="s">
        <v>626</v>
      </c>
      <c r="E103" s="13"/>
      <c r="F103" s="13"/>
      <c r="G103" s="14" t="s">
        <v>627</v>
      </c>
      <c r="H103" s="14" t="s">
        <v>628</v>
      </c>
      <c r="I103" s="14" t="s">
        <v>629</v>
      </c>
      <c r="J103" s="14" t="s">
        <v>630</v>
      </c>
      <c r="K103" s="14" t="s">
        <v>23</v>
      </c>
      <c r="L103" s="14" t="s">
        <v>631</v>
      </c>
      <c r="M103" s="14" t="s">
        <v>632</v>
      </c>
      <c r="N103" s="14" t="s">
        <v>633</v>
      </c>
      <c r="O103" s="14"/>
      <c r="AMJ103" s="2"/>
    </row>
    <row r="104" s="16" customFormat="true" ht="25.5" hidden="false" customHeight="true" outlineLevel="0" collapsed="false">
      <c r="A104" s="13" t="s">
        <v>66</v>
      </c>
      <c r="B104" s="13" t="s">
        <v>634</v>
      </c>
      <c r="C104" s="13" t="s">
        <v>625</v>
      </c>
      <c r="D104" s="13" t="s">
        <v>635</v>
      </c>
      <c r="E104" s="13"/>
      <c r="F104" s="13"/>
      <c r="G104" s="14" t="s">
        <v>627</v>
      </c>
      <c r="H104" s="14" t="s">
        <v>628</v>
      </c>
      <c r="I104" s="14" t="s">
        <v>629</v>
      </c>
      <c r="J104" s="14" t="s">
        <v>630</v>
      </c>
      <c r="K104" s="14" t="s">
        <v>23</v>
      </c>
      <c r="L104" s="14" t="s">
        <v>636</v>
      </c>
      <c r="M104" s="14" t="s">
        <v>637</v>
      </c>
      <c r="N104" s="14" t="s">
        <v>638</v>
      </c>
      <c r="O104" s="14"/>
      <c r="AMJ104" s="2"/>
    </row>
    <row r="105" s="16" customFormat="true" ht="25.5" hidden="false" customHeight="true" outlineLevel="0" collapsed="false">
      <c r="A105" s="13" t="s">
        <v>66</v>
      </c>
      <c r="B105" s="13" t="s">
        <v>639</v>
      </c>
      <c r="C105" s="13" t="s">
        <v>640</v>
      </c>
      <c r="D105" s="13" t="s">
        <v>641</v>
      </c>
      <c r="E105" s="13"/>
      <c r="F105" s="13"/>
      <c r="G105" s="14" t="s">
        <v>642</v>
      </c>
      <c r="H105" s="14" t="s">
        <v>643</v>
      </c>
      <c r="I105" s="14" t="s">
        <v>644</v>
      </c>
      <c r="J105" s="14" t="s">
        <v>645</v>
      </c>
      <c r="K105" s="14" t="s">
        <v>23</v>
      </c>
      <c r="L105" s="15" t="s">
        <v>646</v>
      </c>
      <c r="M105" s="14" t="s">
        <v>647</v>
      </c>
      <c r="N105" s="15" t="s">
        <v>648</v>
      </c>
      <c r="O105" s="14"/>
      <c r="AMJ105" s="2"/>
    </row>
    <row r="106" s="16" customFormat="true" ht="25.5" hidden="false" customHeight="true" outlineLevel="0" collapsed="false">
      <c r="A106" s="13" t="s">
        <v>36</v>
      </c>
      <c r="B106" s="13" t="s">
        <v>649</v>
      </c>
      <c r="C106" s="13" t="s">
        <v>650</v>
      </c>
      <c r="D106" s="13" t="s">
        <v>651</v>
      </c>
      <c r="E106" s="13"/>
      <c r="F106" s="13"/>
      <c r="G106" s="14" t="s">
        <v>652</v>
      </c>
      <c r="H106" s="14" t="s">
        <v>653</v>
      </c>
      <c r="I106" s="14" t="s">
        <v>654</v>
      </c>
      <c r="J106" s="14" t="s">
        <v>655</v>
      </c>
      <c r="K106" s="14" t="s">
        <v>23</v>
      </c>
      <c r="L106" s="14" t="s">
        <v>656</v>
      </c>
      <c r="M106" s="14" t="s">
        <v>657</v>
      </c>
      <c r="N106" s="14" t="s">
        <v>658</v>
      </c>
      <c r="O106" s="14"/>
      <c r="AMJ106" s="2"/>
    </row>
    <row r="107" s="16" customFormat="true" ht="25.5" hidden="false" customHeight="true" outlineLevel="0" collapsed="false">
      <c r="A107" s="17" t="s">
        <v>659</v>
      </c>
      <c r="B107" s="17" t="s">
        <v>660</v>
      </c>
      <c r="C107" s="17" t="s">
        <v>661</v>
      </c>
      <c r="D107" s="17" t="s">
        <v>661</v>
      </c>
      <c r="E107" s="17"/>
      <c r="F107" s="17"/>
      <c r="G107" s="17" t="s">
        <v>661</v>
      </c>
      <c r="H107" s="17" t="s">
        <v>661</v>
      </c>
      <c r="I107" s="17" t="s">
        <v>661</v>
      </c>
      <c r="J107" s="17" t="s">
        <v>661</v>
      </c>
      <c r="K107" s="14"/>
      <c r="L107" s="17"/>
      <c r="M107" s="17"/>
      <c r="N107" s="17"/>
      <c r="O107" s="17"/>
      <c r="AMJ107" s="2"/>
    </row>
    <row r="108" s="16" customFormat="true" ht="25.5" hidden="false" customHeight="true" outlineLevel="0" collapsed="false">
      <c r="A108" s="17" t="s">
        <v>659</v>
      </c>
      <c r="B108" s="17" t="s">
        <v>662</v>
      </c>
      <c r="C108" s="17" t="s">
        <v>661</v>
      </c>
      <c r="D108" s="17" t="s">
        <v>661</v>
      </c>
      <c r="E108" s="17"/>
      <c r="F108" s="17"/>
      <c r="G108" s="17" t="s">
        <v>661</v>
      </c>
      <c r="H108" s="17" t="s">
        <v>661</v>
      </c>
      <c r="I108" s="17" t="s">
        <v>661</v>
      </c>
      <c r="J108" s="17" t="s">
        <v>661</v>
      </c>
      <c r="K108" s="14"/>
      <c r="L108" s="17"/>
      <c r="M108" s="17"/>
      <c r="N108" s="17"/>
      <c r="O108" s="17"/>
      <c r="AMJ108" s="2"/>
    </row>
    <row r="109" s="16" customFormat="true" ht="25.5" hidden="false" customHeight="true" outlineLevel="0" collapsed="false">
      <c r="A109" s="17" t="s">
        <v>659</v>
      </c>
      <c r="B109" s="17" t="s">
        <v>663</v>
      </c>
      <c r="C109" s="17" t="s">
        <v>661</v>
      </c>
      <c r="D109" s="17" t="s">
        <v>661</v>
      </c>
      <c r="E109" s="17"/>
      <c r="F109" s="17"/>
      <c r="G109" s="17" t="s">
        <v>661</v>
      </c>
      <c r="H109" s="17" t="s">
        <v>661</v>
      </c>
      <c r="I109" s="17" t="s">
        <v>661</v>
      </c>
      <c r="J109" s="17" t="s">
        <v>661</v>
      </c>
      <c r="K109" s="14"/>
      <c r="L109" s="17"/>
      <c r="M109" s="17"/>
      <c r="N109" s="17"/>
      <c r="O109" s="17"/>
      <c r="AMJ109" s="2"/>
    </row>
    <row r="110" s="16" customFormat="true" ht="25.5" hidden="false" customHeight="true" outlineLevel="0" collapsed="false">
      <c r="A110" s="17" t="s">
        <v>659</v>
      </c>
      <c r="B110" s="17" t="s">
        <v>664</v>
      </c>
      <c r="C110" s="17" t="s">
        <v>661</v>
      </c>
      <c r="D110" s="17" t="s">
        <v>661</v>
      </c>
      <c r="E110" s="17"/>
      <c r="F110" s="17"/>
      <c r="G110" s="17" t="s">
        <v>661</v>
      </c>
      <c r="H110" s="17" t="s">
        <v>661</v>
      </c>
      <c r="I110" s="17" t="s">
        <v>661</v>
      </c>
      <c r="J110" s="17" t="s">
        <v>661</v>
      </c>
      <c r="K110" s="14"/>
      <c r="L110" s="17"/>
      <c r="M110" s="17"/>
      <c r="N110" s="17"/>
      <c r="O110" s="17"/>
      <c r="AMJ110" s="2"/>
    </row>
    <row r="111" s="16" customFormat="true" ht="25.5" hidden="false" customHeight="true" outlineLevel="0" collapsed="false">
      <c r="A111" s="17" t="s">
        <v>659</v>
      </c>
      <c r="B111" s="17" t="s">
        <v>665</v>
      </c>
      <c r="C111" s="17" t="s">
        <v>661</v>
      </c>
      <c r="D111" s="17" t="s">
        <v>661</v>
      </c>
      <c r="E111" s="17"/>
      <c r="F111" s="17"/>
      <c r="G111" s="17" t="s">
        <v>661</v>
      </c>
      <c r="H111" s="17" t="s">
        <v>661</v>
      </c>
      <c r="I111" s="17" t="s">
        <v>661</v>
      </c>
      <c r="J111" s="17" t="s">
        <v>661</v>
      </c>
      <c r="K111" s="14"/>
      <c r="L111" s="17"/>
      <c r="M111" s="17"/>
      <c r="N111" s="17"/>
      <c r="O111" s="17"/>
      <c r="AMJ111" s="2"/>
    </row>
    <row r="112" s="16" customFormat="true" ht="25.5" hidden="false" customHeight="true" outlineLevel="0" collapsed="false">
      <c r="A112" s="17" t="s">
        <v>659</v>
      </c>
      <c r="B112" s="17" t="s">
        <v>666</v>
      </c>
      <c r="C112" s="17" t="s">
        <v>661</v>
      </c>
      <c r="D112" s="17" t="s">
        <v>661</v>
      </c>
      <c r="E112" s="17"/>
      <c r="F112" s="17"/>
      <c r="G112" s="17" t="s">
        <v>661</v>
      </c>
      <c r="H112" s="17" t="s">
        <v>661</v>
      </c>
      <c r="I112" s="17" t="s">
        <v>661</v>
      </c>
      <c r="J112" s="17" t="s">
        <v>661</v>
      </c>
      <c r="K112" s="14"/>
      <c r="L112" s="17"/>
      <c r="M112" s="17"/>
      <c r="N112" s="17"/>
      <c r="O112" s="17"/>
      <c r="AMJ112" s="2"/>
    </row>
    <row r="113" s="16" customFormat="true" ht="25.5" hidden="false" customHeight="true" outlineLevel="0" collapsed="false">
      <c r="A113" s="17" t="s">
        <v>659</v>
      </c>
      <c r="B113" s="17" t="s">
        <v>667</v>
      </c>
      <c r="C113" s="17" t="s">
        <v>661</v>
      </c>
      <c r="D113" s="17" t="s">
        <v>661</v>
      </c>
      <c r="E113" s="17"/>
      <c r="F113" s="17"/>
      <c r="G113" s="17" t="s">
        <v>661</v>
      </c>
      <c r="H113" s="17" t="s">
        <v>661</v>
      </c>
      <c r="I113" s="17" t="s">
        <v>661</v>
      </c>
      <c r="J113" s="17" t="s">
        <v>661</v>
      </c>
      <c r="K113" s="14"/>
      <c r="L113" s="17"/>
      <c r="M113" s="17"/>
      <c r="N113" s="17"/>
      <c r="O113" s="17"/>
      <c r="AMJ113" s="2"/>
    </row>
    <row r="114" s="16" customFormat="true" ht="25.5" hidden="false" customHeight="true" outlineLevel="0" collapsed="false">
      <c r="A114" s="17" t="s">
        <v>659</v>
      </c>
      <c r="B114" s="17" t="s">
        <v>668</v>
      </c>
      <c r="C114" s="17" t="s">
        <v>661</v>
      </c>
      <c r="D114" s="17" t="s">
        <v>661</v>
      </c>
      <c r="E114" s="17"/>
      <c r="F114" s="17"/>
      <c r="G114" s="17" t="s">
        <v>661</v>
      </c>
      <c r="H114" s="17" t="s">
        <v>661</v>
      </c>
      <c r="I114" s="17" t="s">
        <v>661</v>
      </c>
      <c r="J114" s="17" t="s">
        <v>661</v>
      </c>
      <c r="K114" s="14"/>
      <c r="L114" s="17"/>
      <c r="M114" s="17"/>
      <c r="N114" s="17"/>
      <c r="O114" s="17"/>
      <c r="AMJ114" s="2"/>
    </row>
    <row r="115" s="16" customFormat="true" ht="25.5" hidden="false" customHeight="true" outlineLevel="0" collapsed="false">
      <c r="A115" s="17" t="s">
        <v>659</v>
      </c>
      <c r="B115" s="17" t="s">
        <v>669</v>
      </c>
      <c r="C115" s="17" t="s">
        <v>661</v>
      </c>
      <c r="D115" s="17" t="s">
        <v>661</v>
      </c>
      <c r="E115" s="17"/>
      <c r="F115" s="17"/>
      <c r="G115" s="17" t="s">
        <v>661</v>
      </c>
      <c r="H115" s="17" t="s">
        <v>661</v>
      </c>
      <c r="I115" s="17" t="s">
        <v>661</v>
      </c>
      <c r="J115" s="17" t="s">
        <v>661</v>
      </c>
      <c r="K115" s="14"/>
      <c r="L115" s="17"/>
      <c r="M115" s="17"/>
      <c r="N115" s="17"/>
      <c r="O115" s="17"/>
      <c r="AMJ115" s="2"/>
    </row>
    <row r="116" s="16" customFormat="true" ht="25.5" hidden="false" customHeight="true" outlineLevel="0" collapsed="false">
      <c r="A116" s="17" t="s">
        <v>659</v>
      </c>
      <c r="B116" s="17" t="s">
        <v>670</v>
      </c>
      <c r="C116" s="17" t="s">
        <v>661</v>
      </c>
      <c r="D116" s="17" t="s">
        <v>661</v>
      </c>
      <c r="E116" s="17"/>
      <c r="F116" s="17"/>
      <c r="G116" s="17" t="s">
        <v>661</v>
      </c>
      <c r="H116" s="17" t="s">
        <v>661</v>
      </c>
      <c r="I116" s="17" t="s">
        <v>661</v>
      </c>
      <c r="J116" s="17" t="s">
        <v>661</v>
      </c>
      <c r="K116" s="14"/>
      <c r="L116" s="17"/>
      <c r="M116" s="17"/>
      <c r="N116" s="17"/>
      <c r="O116" s="17"/>
      <c r="AMJ116" s="2"/>
    </row>
    <row r="117" s="16" customFormat="true" ht="25.5" hidden="false" customHeight="true" outlineLevel="0" collapsed="false">
      <c r="A117" s="17" t="s">
        <v>659</v>
      </c>
      <c r="B117" s="17" t="s">
        <v>671</v>
      </c>
      <c r="C117" s="17" t="s">
        <v>661</v>
      </c>
      <c r="D117" s="17" t="s">
        <v>661</v>
      </c>
      <c r="E117" s="17"/>
      <c r="F117" s="17"/>
      <c r="G117" s="17" t="s">
        <v>661</v>
      </c>
      <c r="H117" s="17" t="s">
        <v>661</v>
      </c>
      <c r="I117" s="17" t="s">
        <v>661</v>
      </c>
      <c r="J117" s="17" t="s">
        <v>661</v>
      </c>
      <c r="K117" s="14"/>
      <c r="L117" s="17"/>
      <c r="M117" s="17"/>
      <c r="N117" s="17"/>
      <c r="O117" s="17"/>
      <c r="AMJ117" s="2"/>
    </row>
    <row r="118" s="16" customFormat="true" ht="25.5" hidden="false" customHeight="true" outlineLevel="0" collapsed="false">
      <c r="A118" s="17" t="s">
        <v>659</v>
      </c>
      <c r="B118" s="17" t="s">
        <v>672</v>
      </c>
      <c r="C118" s="17" t="s">
        <v>661</v>
      </c>
      <c r="D118" s="17" t="s">
        <v>661</v>
      </c>
      <c r="E118" s="17"/>
      <c r="F118" s="17"/>
      <c r="G118" s="17" t="s">
        <v>661</v>
      </c>
      <c r="H118" s="17" t="s">
        <v>661</v>
      </c>
      <c r="I118" s="17" t="s">
        <v>661</v>
      </c>
      <c r="J118" s="17" t="s">
        <v>661</v>
      </c>
      <c r="K118" s="14"/>
      <c r="L118" s="17"/>
      <c r="M118" s="17"/>
      <c r="N118" s="17"/>
      <c r="O118" s="17"/>
      <c r="AMJ118" s="2"/>
    </row>
    <row r="119" s="16" customFormat="true" ht="25.5" hidden="false" customHeight="true" outlineLevel="0" collapsed="false">
      <c r="A119" s="17" t="s">
        <v>659</v>
      </c>
      <c r="B119" s="17" t="s">
        <v>673</v>
      </c>
      <c r="C119" s="17" t="s">
        <v>661</v>
      </c>
      <c r="D119" s="17" t="s">
        <v>661</v>
      </c>
      <c r="E119" s="17"/>
      <c r="F119" s="17"/>
      <c r="G119" s="17" t="s">
        <v>661</v>
      </c>
      <c r="H119" s="17" t="s">
        <v>661</v>
      </c>
      <c r="I119" s="17" t="s">
        <v>661</v>
      </c>
      <c r="J119" s="17" t="s">
        <v>661</v>
      </c>
      <c r="K119" s="14"/>
      <c r="L119" s="17"/>
      <c r="M119" s="17"/>
      <c r="N119" s="17"/>
      <c r="O119" s="17"/>
      <c r="AMJ119" s="2"/>
    </row>
    <row r="120" s="16" customFormat="true" ht="25.5" hidden="false" customHeight="true" outlineLevel="0" collapsed="false">
      <c r="A120" s="17" t="s">
        <v>659</v>
      </c>
      <c r="B120" s="17" t="s">
        <v>674</v>
      </c>
      <c r="C120" s="17" t="s">
        <v>661</v>
      </c>
      <c r="D120" s="17" t="s">
        <v>661</v>
      </c>
      <c r="E120" s="17"/>
      <c r="F120" s="17"/>
      <c r="G120" s="17" t="s">
        <v>661</v>
      </c>
      <c r="H120" s="17" t="s">
        <v>661</v>
      </c>
      <c r="I120" s="17" t="s">
        <v>661</v>
      </c>
      <c r="J120" s="17" t="s">
        <v>661</v>
      </c>
      <c r="K120" s="14"/>
      <c r="L120" s="17"/>
      <c r="M120" s="17"/>
      <c r="N120" s="17"/>
      <c r="O120" s="17"/>
      <c r="AMJ120" s="2"/>
    </row>
  </sheetData>
  <sheetProtection sheet="true" password="8f43" objects="true" scenarios="true" insertRows="false" deleteRows="false"/>
  <autoFilter ref="A1:O120"/>
  <dataValidations count="2">
    <dataValidation allowBlank="true" operator="equal" prompt="Oui ou Non" promptTitle="Liste déroulante" showDropDown="false" showErrorMessage="true" showInputMessage="true" sqref="E2:E120" type="list">
      <formula1>'listes à choix'!$B$3:$B$4</formula1>
      <formula2>0</formula2>
    </dataValidation>
    <dataValidation allowBlank="true" error="standard ou composite" errorTitle="Choisir" operator="equal" prompt="- Standard (1 notice = 1 code PAEC)&#10;- Composite (1 notice = plusieurs codes PAEC)&#10;" promptTitle="Liste déroulante" showDropDown="false" showErrorMessage="true" showInputMessage="true" sqref="K2:K120" type="list">
      <formula1>'listes à choix'!$F$3:$F$4</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false"/>
  </sheetPr>
  <dimension ref="A1:AMI120"/>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pane xSplit="2" ySplit="1" topLeftCell="V34" activePane="bottomRight" state="frozen"/>
      <selection pane="topLeft" activeCell="A1" activeCellId="0" sqref="A1"/>
      <selection pane="topRight" activeCell="V1" activeCellId="0" sqref="V1"/>
      <selection pane="bottomLeft" activeCell="A34" activeCellId="0" sqref="A34"/>
      <selection pane="bottomRight" activeCell="AG34" activeCellId="0" sqref="AG34"/>
    </sheetView>
  </sheetViews>
  <sheetFormatPr defaultRowHeight="15" zeroHeight="false" outlineLevelRow="0" outlineLevelCol="0"/>
  <cols>
    <col collapsed="false" customWidth="true" hidden="false" outlineLevel="0" max="1" min="1" style="2" width="16.29"/>
    <col collapsed="false" customWidth="true" hidden="false" outlineLevel="0" max="2" min="2" style="2" width="8"/>
    <col collapsed="false" customWidth="true" hidden="false" outlineLevel="0" max="3" min="3" style="2" width="12.29"/>
    <col collapsed="false" customWidth="true" hidden="false" outlineLevel="0" max="4" min="4" style="2" width="11.99"/>
    <col collapsed="false" customWidth="true" hidden="false" outlineLevel="0" max="5" min="5" style="2" width="16.14"/>
    <col collapsed="false" customWidth="true" hidden="false" outlineLevel="0" max="12" min="6" style="18" width="20.42"/>
    <col collapsed="false" customWidth="true" hidden="false" outlineLevel="0" max="30" min="13" style="19" width="20.42"/>
    <col collapsed="false" customWidth="true" hidden="false" outlineLevel="0" max="31" min="31" style="19" width="26.71"/>
    <col collapsed="false" customWidth="true" hidden="false" outlineLevel="0" max="33" min="32" style="19" width="20.42"/>
    <col collapsed="false" customWidth="true" hidden="false" outlineLevel="0" max="1016" min="34" style="19" width="23.01"/>
    <col collapsed="false" customWidth="true" hidden="false" outlineLevel="0" max="1018" min="1017" style="19" width="11.57"/>
    <col collapsed="false" customWidth="true" hidden="false" outlineLevel="0" max="1023" min="1019" style="20" width="11.57"/>
    <col collapsed="false" customWidth="true" hidden="false" outlineLevel="0" max="1025" min="1024" style="0" width="11.57"/>
  </cols>
  <sheetData>
    <row r="1" s="30" customFormat="true" ht="153" hidden="false" customHeight="false" outlineLevel="0" collapsed="false">
      <c r="A1" s="6" t="s">
        <v>675</v>
      </c>
      <c r="B1" s="6" t="s">
        <v>676</v>
      </c>
      <c r="C1" s="5" t="s">
        <v>2</v>
      </c>
      <c r="D1" s="5" t="s">
        <v>1</v>
      </c>
      <c r="E1" s="6" t="s">
        <v>3</v>
      </c>
      <c r="F1" s="8" t="s">
        <v>6</v>
      </c>
      <c r="G1" s="8" t="s">
        <v>7</v>
      </c>
      <c r="H1" s="9" t="s">
        <v>8</v>
      </c>
      <c r="I1" s="21" t="s">
        <v>9</v>
      </c>
      <c r="J1" s="8" t="s">
        <v>677</v>
      </c>
      <c r="K1" s="8" t="s">
        <v>678</v>
      </c>
      <c r="L1" s="8" t="s">
        <v>679</v>
      </c>
      <c r="M1" s="22" t="s">
        <v>680</v>
      </c>
      <c r="N1" s="22" t="s">
        <v>681</v>
      </c>
      <c r="O1" s="22" t="s">
        <v>682</v>
      </c>
      <c r="P1" s="22" t="s">
        <v>683</v>
      </c>
      <c r="Q1" s="22" t="s">
        <v>684</v>
      </c>
      <c r="R1" s="22" t="s">
        <v>685</v>
      </c>
      <c r="S1" s="22" t="s">
        <v>686</v>
      </c>
      <c r="T1" s="22" t="s">
        <v>687</v>
      </c>
      <c r="U1" s="22" t="s">
        <v>688</v>
      </c>
      <c r="V1" s="22" t="s">
        <v>689</v>
      </c>
      <c r="W1" s="23" t="s">
        <v>690</v>
      </c>
      <c r="X1" s="24" t="s">
        <v>691</v>
      </c>
      <c r="Y1" s="25" t="s">
        <v>692</v>
      </c>
      <c r="Z1" s="25" t="s">
        <v>693</v>
      </c>
      <c r="AA1" s="26" t="s">
        <v>694</v>
      </c>
      <c r="AB1" s="26" t="s">
        <v>695</v>
      </c>
      <c r="AC1" s="27" t="s">
        <v>696</v>
      </c>
      <c r="AD1" s="27" t="s">
        <v>697</v>
      </c>
      <c r="AE1" s="28" t="s">
        <v>698</v>
      </c>
      <c r="AF1" s="29" t="s">
        <v>699</v>
      </c>
      <c r="AG1" s="29" t="s">
        <v>700</v>
      </c>
      <c r="AMC1" s="31"/>
      <c r="AMD1" s="31"/>
      <c r="AME1" s="32"/>
      <c r="AMF1" s="32"/>
      <c r="AMG1" s="32"/>
      <c r="AMH1" s="32"/>
      <c r="AMI1" s="32"/>
    </row>
    <row r="2" s="48" customFormat="true" ht="25.5" hidden="false" customHeight="true" outlineLevel="0" collapsed="false">
      <c r="A2" s="33" t="s">
        <v>701</v>
      </c>
      <c r="B2" s="34" t="str">
        <f aca="false">IF(A2="","saisir code MAEC (colonne A)",RIGHT(A2,4))</f>
        <v>PRA2</v>
      </c>
      <c r="C2" s="34" t="str">
        <f aca="false">IFERROR(VLOOKUP(LEFT(A2,7),Opérateur_Territoire!$B$2:$D$120,2,0),"à saisir (Opérateur_Territoire)")</f>
        <v>CA 08</v>
      </c>
      <c r="D2" s="34" t="str">
        <f aca="false">LEFT(A2,7)</f>
        <v>GE_08XH</v>
      </c>
      <c r="E2" s="34" t="str">
        <f aca="false">IFERROR(VLOOKUP(LEFT(A2,7),Opérateur_Territoire!$B$2:$D$120,3,0),"à saisir (Opérateur_Territoire)")</f>
        <v>Ardennes – Herbe, élevage, infrastructures agro-écologiques</v>
      </c>
      <c r="F2" s="35" t="str">
        <f aca="false">IFERROR(VLOOKUP(LEFT(A2,7),Opérateur_Territoire!$B$2:$J$120,6,0),"à saisir (Opérateur_Territoire)")</f>
        <v>Chambre d'agriculture des Ardennes</v>
      </c>
      <c r="G2" s="35" t="str">
        <f aca="false">IFERROR(VLOOKUP(LEFT(A2,7),Opérateur_Territoire!$B$2:$J$120,7,0),"à saisir (Opérateur_Territoire)")</f>
        <v>1 rue Jacquemart Templeux – CS 70733 – 08000 CHARLEVILLE-MEZIERES</v>
      </c>
      <c r="H2" s="35" t="str">
        <f aca="false">IFERROR(VLOOKUP(LEFT(A2,7),Opérateur_Territoire!$B$2:$J$120,8,0),"à saisir (Opérateur_Territoire)")</f>
        <v>03 24 33 71 16 </v>
      </c>
      <c r="I2" s="35" t="str">
        <f aca="false">IFERROR(VLOOKUP(LEFT(A2,7),Opérateur_Territoire!$B$2:$J$120,9,0),"à saisir (Opérateur_Territoire)")</f>
        <v>alexandre.vermeulen@ardennes.chambagri.fr </v>
      </c>
      <c r="J2" s="36"/>
      <c r="K2" s="36"/>
      <c r="L2" s="37"/>
      <c r="M2" s="38"/>
      <c r="N2" s="39"/>
      <c r="O2" s="38"/>
      <c r="P2" s="39"/>
      <c r="Q2" s="38"/>
      <c r="R2" s="39"/>
      <c r="S2" s="38"/>
      <c r="T2" s="39"/>
      <c r="U2" s="38"/>
      <c r="V2" s="38"/>
      <c r="W2" s="40"/>
      <c r="X2" s="41"/>
      <c r="Y2" s="42"/>
      <c r="Z2" s="43"/>
      <c r="AA2" s="44"/>
      <c r="AB2" s="44"/>
      <c r="AC2" s="45"/>
      <c r="AD2" s="45"/>
      <c r="AE2" s="46"/>
      <c r="AF2" s="47"/>
      <c r="AG2" s="47"/>
      <c r="AMC2" s="19"/>
      <c r="AMD2" s="19"/>
      <c r="AME2" s="20"/>
      <c r="AMF2" s="20"/>
      <c r="AMG2" s="20"/>
      <c r="AMH2" s="20"/>
      <c r="AMI2" s="20"/>
    </row>
    <row r="3" s="48" customFormat="true" ht="25.5" hidden="false" customHeight="true" outlineLevel="0" collapsed="false">
      <c r="A3" s="33" t="s">
        <v>702</v>
      </c>
      <c r="B3" s="33" t="str">
        <f aca="false">IF(A3="","saisir code MAEC (colonne A)",RIGHT(A3,4))</f>
        <v>PRA1</v>
      </c>
      <c r="C3" s="34" t="str">
        <f aca="false">IFERROR(VLOOKUP(LEFT(A3,7),Opérateur_Territoire!$B$2:$D$120,2,0),"à saisir (Opérateur_Territoire)")</f>
        <v>CA 10</v>
      </c>
      <c r="D3" s="34" t="str">
        <f aca="false">LEFT(A3,7)</f>
        <v>GE_10XE</v>
      </c>
      <c r="E3" s="34" t="str">
        <f aca="false">IFERROR(VLOOKUP(LEFT(A3,7),Opérateur_Territoire!$B$2:$D$120,3,0),"à saisir (Opérateur_Territoire)")</f>
        <v>Aube – Eau (Agence de l'eau Seine-Normandie)</v>
      </c>
      <c r="F3" s="35" t="str">
        <f aca="false">IFERROR(VLOOKUP(LEFT(A3,7),Opérateur_Territoire!$B$2:$J$120,6,0),"à saisir (Opérateur_Territoire)")</f>
        <v>Chambre d'agriculture de l'Aube</v>
      </c>
      <c r="G3" s="35" t="str">
        <f aca="false">IFERROR(VLOOKUP(LEFT(A3,7),Opérateur_Territoire!$B$2:$J$120,7,0),"à saisir (Opérateur_Territoire)")</f>
        <v>2 bis rue Jeanne d'Arc – CS 44080 – 10014 TROYES Cedex</v>
      </c>
      <c r="H3" s="35" t="str">
        <f aca="false">IFERROR(VLOOKUP(LEFT(A3,7),Opérateur_Territoire!$B$2:$J$120,8,0),"à saisir (Opérateur_Territoire)")</f>
        <v>03 25 43 72 72</v>
      </c>
      <c r="I3" s="35" t="str">
        <f aca="false">IFERROR(VLOOKUP(LEFT(A3,7),Opérateur_Territoire!$B$2:$J$120,9,0),"à saisir (Opérateur_Territoire)")</f>
        <v>contact@aube.chambagri.fr</v>
      </c>
      <c r="J3" s="36"/>
      <c r="K3" s="36"/>
      <c r="L3" s="37"/>
      <c r="M3" s="38"/>
      <c r="N3" s="39"/>
      <c r="O3" s="38"/>
      <c r="P3" s="39"/>
      <c r="Q3" s="38"/>
      <c r="R3" s="39"/>
      <c r="S3" s="38"/>
      <c r="T3" s="39"/>
      <c r="U3" s="38"/>
      <c r="V3" s="38"/>
      <c r="W3" s="40"/>
      <c r="X3" s="41"/>
      <c r="Y3" s="42"/>
      <c r="Z3" s="43"/>
      <c r="AA3" s="44"/>
      <c r="AB3" s="44"/>
      <c r="AC3" s="45"/>
      <c r="AD3" s="45"/>
      <c r="AE3" s="46"/>
      <c r="AF3" s="47"/>
      <c r="AG3" s="47"/>
      <c r="AMC3" s="19"/>
      <c r="AMD3" s="19"/>
      <c r="AME3" s="20"/>
      <c r="AMF3" s="20"/>
      <c r="AMG3" s="20"/>
      <c r="AMH3" s="20"/>
      <c r="AMI3" s="20"/>
    </row>
    <row r="4" s="48" customFormat="true" ht="25.5" hidden="false" customHeight="true" outlineLevel="0" collapsed="false">
      <c r="A4" s="33" t="s">
        <v>703</v>
      </c>
      <c r="B4" s="33" t="str">
        <f aca="false">IF(A4="","saisir code MAEC (colonne A)",RIGHT(A4,4))</f>
        <v>PRA3</v>
      </c>
      <c r="C4" s="34" t="str">
        <f aca="false">IFERROR(VLOOKUP(LEFT(A4,7),Opérateur_Territoire!$B$2:$D$120,2,0),"à saisir (Opérateur_Territoire)")</f>
        <v>CA 10</v>
      </c>
      <c r="D4" s="34" t="str">
        <f aca="false">LEFT(A4,7)</f>
        <v>GE_10XE</v>
      </c>
      <c r="E4" s="34" t="str">
        <f aca="false">IFERROR(VLOOKUP(LEFT(A4,7),Opérateur_Territoire!$B$2:$D$120,3,0),"à saisir (Opérateur_Territoire)")</f>
        <v>Aube – Eau (Agence de l'eau Seine-Normandie)</v>
      </c>
      <c r="F4" s="35" t="str">
        <f aca="false">IFERROR(VLOOKUP(LEFT(A4,7),Opérateur_Territoire!$B$2:$J$120,6,0),"à saisir (Opérateur_Territoire)")</f>
        <v>Chambre d'agriculture de l'Aube</v>
      </c>
      <c r="G4" s="35" t="str">
        <f aca="false">IFERROR(VLOOKUP(LEFT(A4,7),Opérateur_Territoire!$B$2:$J$120,7,0),"à saisir (Opérateur_Territoire)")</f>
        <v>2 bis rue Jeanne d'Arc – CS 44080 – 10014 TROYES Cedex</v>
      </c>
      <c r="H4" s="35" t="str">
        <f aca="false">IFERROR(VLOOKUP(LEFT(A4,7),Opérateur_Territoire!$B$2:$J$120,8,0),"à saisir (Opérateur_Territoire)")</f>
        <v>03 25 43 72 72</v>
      </c>
      <c r="I4" s="35" t="str">
        <f aca="false">IFERROR(VLOOKUP(LEFT(A4,7),Opérateur_Territoire!$B$2:$J$120,9,0),"à saisir (Opérateur_Territoire)")</f>
        <v>contact@aube.chambagri.fr</v>
      </c>
      <c r="J4" s="36"/>
      <c r="K4" s="36"/>
      <c r="L4" s="37"/>
      <c r="M4" s="38"/>
      <c r="N4" s="39"/>
      <c r="O4" s="38"/>
      <c r="P4" s="39"/>
      <c r="Q4" s="38"/>
      <c r="R4" s="39"/>
      <c r="S4" s="38"/>
      <c r="T4" s="39"/>
      <c r="U4" s="38"/>
      <c r="V4" s="38"/>
      <c r="W4" s="40"/>
      <c r="X4" s="41"/>
      <c r="Y4" s="42"/>
      <c r="Z4" s="43"/>
      <c r="AA4" s="44"/>
      <c r="AB4" s="44"/>
      <c r="AC4" s="45"/>
      <c r="AD4" s="45"/>
      <c r="AE4" s="46"/>
      <c r="AF4" s="47"/>
      <c r="AG4" s="47"/>
      <c r="AMC4" s="19"/>
      <c r="AMD4" s="19"/>
      <c r="AME4" s="20"/>
      <c r="AMF4" s="20"/>
      <c r="AMG4" s="20"/>
      <c r="AMH4" s="20"/>
      <c r="AMI4" s="20"/>
    </row>
    <row r="5" s="48" customFormat="true" ht="25.5" hidden="false" customHeight="true" outlineLevel="0" collapsed="false">
      <c r="A5" s="33" t="s">
        <v>704</v>
      </c>
      <c r="B5" s="33" t="str">
        <f aca="false">IF(A5="","saisir code MAEC (colonne A)",RIGHT(A5,4))</f>
        <v>PRA1</v>
      </c>
      <c r="C5" s="34" t="str">
        <f aca="false">IFERROR(VLOOKUP(LEFT(A5,7),Opérateur_Territoire!$B$2:$D$120,2,0),"à saisir (Opérateur_Territoire)")</f>
        <v>CA 10</v>
      </c>
      <c r="D5" s="34" t="str">
        <f aca="false">LEFT(A5,7)</f>
        <v>GE_10XN</v>
      </c>
      <c r="E5" s="34" t="str">
        <f aca="false">IFERROR(VLOOKUP(LEFT(A5,7),Opérateur_Territoire!$B$2:$D$120,3,0),"à saisir (Opérateur_Territoire)")</f>
        <v>Aube – Natura 2000</v>
      </c>
      <c r="F5" s="35" t="str">
        <f aca="false">IFERROR(VLOOKUP(LEFT(A5,7),Opérateur_Territoire!$B$2:$J$120,6,0),"à saisir (Opérateur_Territoire)")</f>
        <v>Chambre d'agriculture de l'Aube</v>
      </c>
      <c r="G5" s="35" t="str">
        <f aca="false">IFERROR(VLOOKUP(LEFT(A5,7),Opérateur_Territoire!$B$2:$J$120,7,0),"à saisir (Opérateur_Territoire)")</f>
        <v>Espace Régley – 1 bd Charles Baltet – 10000 TROYES</v>
      </c>
      <c r="H5" s="35" t="str">
        <f aca="false">IFERROR(VLOOKUP(LEFT(A5,7),Opérateur_Territoire!$B$2:$J$120,8,0),"à saisir (Opérateur_Territoire)")</f>
        <v>06 14 43 79 50</v>
      </c>
      <c r="I5" s="35" t="str">
        <f aca="false">IFERROR(VLOOKUP(LEFT(A5,7),Opérateur_Territoire!$B$2:$J$120,9,0),"à saisir (Opérateur_Territoire)")</f>
        <v>jerome.chaumontet@aube.chambagri.fr</v>
      </c>
      <c r="J5" s="36"/>
      <c r="K5" s="36"/>
      <c r="L5" s="37"/>
      <c r="M5" s="38"/>
      <c r="N5" s="39"/>
      <c r="O5" s="38"/>
      <c r="P5" s="39"/>
      <c r="Q5" s="38"/>
      <c r="R5" s="39"/>
      <c r="S5" s="38"/>
      <c r="T5" s="39"/>
      <c r="U5" s="38"/>
      <c r="V5" s="38"/>
      <c r="W5" s="40"/>
      <c r="X5" s="41"/>
      <c r="Y5" s="42"/>
      <c r="Z5" s="43"/>
      <c r="AA5" s="44"/>
      <c r="AB5" s="44"/>
      <c r="AC5" s="45"/>
      <c r="AD5" s="45"/>
      <c r="AE5" s="46"/>
      <c r="AF5" s="47"/>
      <c r="AG5" s="47"/>
      <c r="AMC5" s="19"/>
      <c r="AMD5" s="19"/>
      <c r="AME5" s="20"/>
      <c r="AMF5" s="20"/>
      <c r="AMG5" s="20"/>
      <c r="AMH5" s="20"/>
      <c r="AMI5" s="20"/>
    </row>
    <row r="6" s="48" customFormat="true" ht="25.5" hidden="false" customHeight="true" outlineLevel="0" collapsed="false">
      <c r="A6" s="33" t="s">
        <v>705</v>
      </c>
      <c r="B6" s="33" t="str">
        <f aca="false">IF(A6="","saisir code MAEC (colonne A)",RIGHT(A6,4))</f>
        <v>PRA2</v>
      </c>
      <c r="C6" s="34" t="str">
        <f aca="false">IFERROR(VLOOKUP(LEFT(A6,7),Opérateur_Territoire!$B$2:$D$120,2,0),"à saisir (Opérateur_Territoire)")</f>
        <v>CA 51</v>
      </c>
      <c r="D6" s="34" t="str">
        <f aca="false">LEFT(A6,7)</f>
        <v>GE_51XH</v>
      </c>
      <c r="E6" s="34" t="str">
        <f aca="false">IFERROR(VLOOKUP(LEFT(A6,7),Opérateur_Territoire!$B$2:$D$120,3,0),"à saisir (Opérateur_Territoire)")</f>
        <v>Marne – Herbe, élevage, infrastructures agro-écologiques</v>
      </c>
      <c r="F6" s="35" t="str">
        <f aca="false">IFERROR(VLOOKUP(LEFT(A6,7),Opérateur_Territoire!$B$2:$J$120,6,0),"à saisir (Opérateur_Territoire)")</f>
        <v>Chambre d'agriculture de la Marne</v>
      </c>
      <c r="G6" s="35" t="str">
        <f aca="false">IFERROR(VLOOKUP(LEFT(A6,7),Opérateur_Territoire!$B$2:$J$120,7,0),"à saisir (Opérateur_Territoire)")</f>
        <v>Complexe agricole du Mont Bernard
Route de Suippes
CS 90525
51009 CHALONS-EN-CHAMPAGNE CEDEX</v>
      </c>
      <c r="H6" s="35" t="str">
        <f aca="false">IFERROR(VLOOKUP(LEFT(A6,7),Opérateur_Territoire!$B$2:$J$120,8,0),"à saisir (Opérateur_Territoire)")</f>
        <v>03 26 64 08 13</v>
      </c>
      <c r="I6" s="35" t="str">
        <f aca="false">IFERROR(VLOOKUP(LEFT(A6,7),Opérateur_Territoire!$B$2:$J$120,9,0),"à saisir (Opérateur_Territoire)")</f>
        <v>evelyne.grimal@marne.chambagri.fr</v>
      </c>
      <c r="J6" s="36"/>
      <c r="K6" s="36"/>
      <c r="L6" s="37"/>
      <c r="M6" s="38"/>
      <c r="N6" s="39"/>
      <c r="O6" s="38"/>
      <c r="P6" s="39"/>
      <c r="Q6" s="38"/>
      <c r="R6" s="39"/>
      <c r="S6" s="38"/>
      <c r="T6" s="39"/>
      <c r="U6" s="38"/>
      <c r="V6" s="38"/>
      <c r="W6" s="40"/>
      <c r="X6" s="41"/>
      <c r="Y6" s="42"/>
      <c r="Z6" s="43"/>
      <c r="AA6" s="44"/>
      <c r="AB6" s="44"/>
      <c r="AC6" s="45"/>
      <c r="AD6" s="45"/>
      <c r="AE6" s="46"/>
      <c r="AF6" s="47"/>
      <c r="AG6" s="47"/>
      <c r="AMC6" s="19"/>
      <c r="AMD6" s="19"/>
      <c r="AME6" s="20"/>
      <c r="AMF6" s="20"/>
      <c r="AMG6" s="20"/>
      <c r="AMH6" s="20"/>
      <c r="AMI6" s="20"/>
    </row>
    <row r="7" s="48" customFormat="true" ht="25.5" hidden="false" customHeight="true" outlineLevel="0" collapsed="false">
      <c r="A7" s="33" t="s">
        <v>706</v>
      </c>
      <c r="B7" s="33" t="str">
        <f aca="false">IF(A7="","saisir code MAEC (colonne A)",RIGHT(A7,4))</f>
        <v>PRA1</v>
      </c>
      <c r="C7" s="34" t="str">
        <f aca="false">IFERROR(VLOOKUP(LEFT(A7,7),Opérateur_Territoire!$B$2:$D$120,2,0),"à saisir (Opérateur_Territoire)")</f>
        <v>CA 52</v>
      </c>
      <c r="D7" s="34" t="str">
        <f aca="false">LEFT(A7,7)</f>
        <v>GE_052N</v>
      </c>
      <c r="E7" s="34" t="str">
        <f aca="false">IFERROR(VLOOKUP(LEFT(A7,7),Opérateur_Territoire!$B$2:$D$120,3,0),"à saisir (Opérateur_Territoire)")</f>
        <v>Haute-Marne – Natura 2000</v>
      </c>
      <c r="F7" s="35" t="str">
        <f aca="false">IFERROR(VLOOKUP(LEFT(A7,7),Opérateur_Territoire!$B$2:$J$120,6,0),"à saisir (Opérateur_Territoire)")</f>
        <v>Chambre d'agriculture de la Haute-Marne</v>
      </c>
      <c r="G7" s="35" t="str">
        <f aca="false">IFERROR(VLOOKUP(LEFT(A7,7),Opérateur_Territoire!$B$2:$J$120,7,0),"à saisir (Opérateur_Territoire)")</f>
        <v>26 avenue du 109° RI – BP 82138 – 52011 CHAUMONT Cedex 09</v>
      </c>
      <c r="H7" s="35" t="str">
        <f aca="false">IFERROR(VLOOKUP(LEFT(A7,7),Opérateur_Territoire!$B$2:$J$120,8,0),"à saisir (Opérateur_Territoire)")</f>
        <v>06.09.75.20.82 – 06.03.91.73.85</v>
      </c>
      <c r="I7" s="35" t="str">
        <f aca="false">IFERROR(VLOOKUP(LEFT(A7,7),Opérateur_Territoire!$B$2:$J$120,9,0),"à saisir (Opérateur_Territoire)")</f>
        <v>cdoubre@haute-marne.chambagri.fr ; jherel@haute-marne.chambagri.fr</v>
      </c>
      <c r="J7" s="36"/>
      <c r="K7" s="36"/>
      <c r="L7" s="37"/>
      <c r="M7" s="38"/>
      <c r="N7" s="39"/>
      <c r="O7" s="38"/>
      <c r="P7" s="39"/>
      <c r="Q7" s="38"/>
      <c r="R7" s="39"/>
      <c r="S7" s="38"/>
      <c r="T7" s="39"/>
      <c r="U7" s="38"/>
      <c r="V7" s="38"/>
      <c r="W7" s="40"/>
      <c r="X7" s="41"/>
      <c r="Y7" s="42"/>
      <c r="Z7" s="43"/>
      <c r="AA7" s="44"/>
      <c r="AB7" s="44"/>
      <c r="AC7" s="45"/>
      <c r="AD7" s="45"/>
      <c r="AE7" s="46"/>
      <c r="AF7" s="47"/>
      <c r="AG7" s="47"/>
      <c r="AMC7" s="19"/>
      <c r="AMD7" s="19"/>
      <c r="AME7" s="20"/>
      <c r="AMF7" s="20"/>
      <c r="AMG7" s="20"/>
      <c r="AMH7" s="20"/>
      <c r="AMI7" s="20"/>
    </row>
    <row r="8" s="48" customFormat="true" ht="25.5" hidden="false" customHeight="true" outlineLevel="0" collapsed="false">
      <c r="A8" s="33" t="s">
        <v>707</v>
      </c>
      <c r="B8" s="33" t="str">
        <f aca="false">IF(A8="","saisir code MAEC (colonne A)",RIGHT(A8,4))</f>
        <v>PRA1</v>
      </c>
      <c r="C8" s="34" t="str">
        <f aca="false">IFERROR(VLOOKUP(LEFT(A8,7),Opérateur_Territoire!$B$2:$D$120,2,0),"à saisir (Opérateur_Territoire)")</f>
        <v>CA 52</v>
      </c>
      <c r="D8" s="34" t="str">
        <f aca="false">LEFT(A8,7)</f>
        <v>GE_52XE</v>
      </c>
      <c r="E8" s="34" t="str">
        <f aca="false">IFERROR(VLOOKUP(LEFT(A8,7),Opérateur_Territoire!$B$2:$D$120,3,0),"à saisir (Opérateur_Territoire)")</f>
        <v>Haute-Marne – Captages Seine-Normandie</v>
      </c>
      <c r="F8" s="35" t="str">
        <f aca="false">IFERROR(VLOOKUP(LEFT(A8,7),Opérateur_Territoire!$B$2:$J$120,6,0),"à saisir (Opérateur_Territoire)")</f>
        <v>Chambre d'agriculture de la Haute-Marne</v>
      </c>
      <c r="G8" s="35" t="str">
        <f aca="false">IFERROR(VLOOKUP(LEFT(A8,7),Opérateur_Territoire!$B$2:$J$120,7,0),"à saisir (Opérateur_Territoire)")</f>
        <v>26 avenue du 109° RI – BP 82138 – 52011 CHAUMONT Cedex 09</v>
      </c>
      <c r="H8" s="35" t="str">
        <f aca="false">IFERROR(VLOOKUP(LEFT(A8,7),Opérateur_Territoire!$B$2:$J$120,8,0),"à saisir (Opérateur_Territoire)")</f>
        <v>03.25.35.00.60</v>
      </c>
      <c r="I8" s="35" t="str">
        <f aca="false">IFERROR(VLOOKUP(LEFT(A8,7),Opérateur_Territoire!$B$2:$J$120,9,0),"à saisir (Opérateur_Territoire)")</f>
        <v>accueil@haute-marne.chambagri.fr</v>
      </c>
      <c r="J8" s="36"/>
      <c r="K8" s="36"/>
      <c r="L8" s="37"/>
      <c r="M8" s="38"/>
      <c r="N8" s="39"/>
      <c r="O8" s="38"/>
      <c r="P8" s="39"/>
      <c r="Q8" s="38"/>
      <c r="R8" s="39"/>
      <c r="S8" s="38"/>
      <c r="T8" s="39"/>
      <c r="U8" s="38"/>
      <c r="V8" s="38"/>
      <c r="W8" s="40"/>
      <c r="X8" s="41"/>
      <c r="Y8" s="42"/>
      <c r="Z8" s="43"/>
      <c r="AA8" s="44"/>
      <c r="AB8" s="44"/>
      <c r="AC8" s="45"/>
      <c r="AD8" s="45"/>
      <c r="AE8" s="46"/>
      <c r="AF8" s="47"/>
      <c r="AG8" s="47"/>
      <c r="AMC8" s="19"/>
      <c r="AMD8" s="19"/>
      <c r="AME8" s="20"/>
      <c r="AMF8" s="20"/>
      <c r="AMG8" s="20"/>
      <c r="AMH8" s="20"/>
      <c r="AMI8" s="20"/>
    </row>
    <row r="9" s="48" customFormat="true" ht="25.5" hidden="false" customHeight="true" outlineLevel="0" collapsed="false">
      <c r="A9" s="33" t="s">
        <v>708</v>
      </c>
      <c r="B9" s="33" t="str">
        <f aca="false">IF(A9="","saisir code MAEC (colonne A)",RIGHT(A9,4))</f>
        <v>PRA2</v>
      </c>
      <c r="C9" s="34" t="str">
        <f aca="false">IFERROR(VLOOKUP(LEFT(A9,7),Opérateur_Territoire!$B$2:$D$120,2,0),"à saisir (Opérateur_Territoire)")</f>
        <v>CA 52</v>
      </c>
      <c r="D9" s="34" t="str">
        <f aca="false">LEFT(A9,7)</f>
        <v>GE_52XH</v>
      </c>
      <c r="E9" s="34" t="str">
        <f aca="false">IFERROR(VLOOKUP(LEFT(A9,7),Opérateur_Territoire!$B$2:$D$120,3,0),"à saisir (Opérateur_Territoire)")</f>
        <v>Haute-Marne – Herbe, élevage, infrastructures agro-écologiques</v>
      </c>
      <c r="F9" s="35" t="str">
        <f aca="false">IFERROR(VLOOKUP(LEFT(A9,7),Opérateur_Territoire!$B$2:$J$120,6,0),"à saisir (Opérateur_Territoire)")</f>
        <v>Chambre d'agriculture de la Haute-Marne</v>
      </c>
      <c r="G9" s="35" t="str">
        <f aca="false">IFERROR(VLOOKUP(LEFT(A9,7),Opérateur_Territoire!$B$2:$J$120,7,0),"à saisir (Opérateur_Territoire)")</f>
        <v>26 avenue du 109° RI – BP 82138 – 52011 CHAUMONT Cedex 09</v>
      </c>
      <c r="H9" s="35" t="str">
        <f aca="false">IFERROR(VLOOKUP(LEFT(A9,7),Opérateur_Territoire!$B$2:$J$120,8,0),"à saisir (Opérateur_Territoire)")</f>
        <v>06.09.75.20.82 – 06.03.91.73.85</v>
      </c>
      <c r="I9" s="35" t="str">
        <f aca="false">IFERROR(VLOOKUP(LEFT(A9,7),Opérateur_Territoire!$B$2:$J$120,9,0),"à saisir (Opérateur_Territoire)")</f>
        <v>cdoubre@haute-marne.chambagri.fr ; jherel@haute-marne.chambagri.fr</v>
      </c>
      <c r="J9" s="36"/>
      <c r="K9" s="36"/>
      <c r="L9" s="37"/>
      <c r="M9" s="38"/>
      <c r="N9" s="39"/>
      <c r="O9" s="38"/>
      <c r="P9" s="39"/>
      <c r="Q9" s="38"/>
      <c r="R9" s="39"/>
      <c r="S9" s="38"/>
      <c r="T9" s="39"/>
      <c r="U9" s="38"/>
      <c r="V9" s="38"/>
      <c r="W9" s="40"/>
      <c r="X9" s="41"/>
      <c r="Y9" s="42"/>
      <c r="Z9" s="43"/>
      <c r="AA9" s="44"/>
      <c r="AB9" s="44"/>
      <c r="AC9" s="45"/>
      <c r="AD9" s="45"/>
      <c r="AE9" s="46"/>
      <c r="AF9" s="47"/>
      <c r="AG9" s="47"/>
      <c r="AMC9" s="19"/>
      <c r="AMD9" s="19"/>
      <c r="AME9" s="20"/>
      <c r="AMF9" s="20"/>
      <c r="AMG9" s="20"/>
      <c r="AMH9" s="20"/>
      <c r="AMI9" s="20"/>
    </row>
    <row r="10" s="48" customFormat="true" ht="25.5" hidden="false" customHeight="true" outlineLevel="0" collapsed="false">
      <c r="A10" s="33" t="s">
        <v>709</v>
      </c>
      <c r="B10" s="33" t="str">
        <f aca="false">IF(A10="","saisir code MAEC (colonne A)",RIGHT(A10,4))</f>
        <v>PRA2</v>
      </c>
      <c r="C10" s="34" t="str">
        <f aca="false">IFERROR(VLOOKUP(LEFT(A10,7),Opérateur_Territoire!$B$2:$D$120,2,0),"à saisir (Opérateur_Territoire)")</f>
        <v>CA 54</v>
      </c>
      <c r="D10" s="34" t="str">
        <f aca="false">LEFT(A10,7)</f>
        <v>GE_54XH</v>
      </c>
      <c r="E10" s="34" t="str">
        <f aca="false">IFERROR(VLOOKUP(LEFT(A10,7),Opérateur_Territoire!$B$2:$D$120,3,0),"à saisir (Opérateur_Territoire)")</f>
        <v>Meurthe-et-Moselle – Herbe, élevage, infrastructures agro-écologiques</v>
      </c>
      <c r="F10" s="35" t="str">
        <f aca="false">IFERROR(VLOOKUP(LEFT(A10,7),Opérateur_Territoire!$B$2:$J$120,6,0),"à saisir (Opérateur_Territoire)")</f>
        <v>Chambre d'agriculture de Meurthe-et-Moselle</v>
      </c>
      <c r="G10" s="35" t="str">
        <f aca="false">IFERROR(VLOOKUP(LEFT(A10,7),Opérateur_Territoire!$B$2:$J$120,7,0),"à saisir (Opérateur_Territoire)")</f>
        <v>5 rue de la Vologne – Camille CRESPE – 54520 LAXOU</v>
      </c>
      <c r="H10" s="35" t="str">
        <f aca="false">IFERROR(VLOOKUP(LEFT(A10,7),Opérateur_Territoire!$B$2:$J$120,8,0),"à saisir (Opérateur_Territoire)")</f>
        <v>03 83 93 34 12</v>
      </c>
      <c r="I10" s="35" t="str">
        <f aca="false">IFERROR(VLOOKUP(LEFT(A10,7),Opérateur_Territoire!$B$2:$J$120,9,0),"à saisir (Opérateur_Territoire)")</f>
        <v>corinne.revest@meurthe-et-moselle.chambagri.fr</v>
      </c>
      <c r="J10" s="36"/>
      <c r="K10" s="36"/>
      <c r="L10" s="37"/>
      <c r="M10" s="38"/>
      <c r="N10" s="39"/>
      <c r="O10" s="38"/>
      <c r="P10" s="39"/>
      <c r="Q10" s="38"/>
      <c r="R10" s="39"/>
      <c r="S10" s="38"/>
      <c r="T10" s="39"/>
      <c r="U10" s="38"/>
      <c r="V10" s="38"/>
      <c r="W10" s="40"/>
      <c r="X10" s="41"/>
      <c r="Y10" s="42"/>
      <c r="Z10" s="43"/>
      <c r="AA10" s="44"/>
      <c r="AB10" s="44"/>
      <c r="AC10" s="45"/>
      <c r="AD10" s="45"/>
      <c r="AE10" s="46"/>
      <c r="AF10" s="47"/>
      <c r="AG10" s="47"/>
      <c r="AMC10" s="19"/>
      <c r="AMD10" s="19"/>
      <c r="AME10" s="20"/>
      <c r="AMF10" s="20"/>
      <c r="AMG10" s="20"/>
      <c r="AMH10" s="20"/>
      <c r="AMI10" s="20"/>
    </row>
    <row r="11" s="48" customFormat="true" ht="25.5" hidden="false" customHeight="true" outlineLevel="0" collapsed="false">
      <c r="A11" s="33" t="s">
        <v>710</v>
      </c>
      <c r="B11" s="33" t="str">
        <f aca="false">IF(A11="","saisir code MAEC (colonne A)",RIGHT(A11,4))</f>
        <v>PRA1</v>
      </c>
      <c r="C11" s="34" t="str">
        <f aca="false">IFERROR(VLOOKUP(LEFT(A11,7),Opérateur_Territoire!$B$2:$D$120,2,0),"à saisir (Opérateur_Territoire)")</f>
        <v>CA 55</v>
      </c>
      <c r="D11" s="34" t="str">
        <f aca="false">LEFT(A11,7)</f>
        <v>GE_55SE</v>
      </c>
      <c r="E11" s="34" t="str">
        <f aca="false">IFERROR(VLOOKUP(LEFT(A11,7),Opérateur_Territoire!$B$2:$D$120,3,0),"à saisir (Opérateur_Territoire)")</f>
        <v>Meuse – Captages Seine-Normandie</v>
      </c>
      <c r="F11" s="35" t="str">
        <f aca="false">IFERROR(VLOOKUP(LEFT(A11,7),Opérateur_Territoire!$B$2:$J$120,6,0),"à saisir (Opérateur_Territoire)")</f>
        <v>Chambre d'agriculture de la Meuse</v>
      </c>
      <c r="G11" s="35" t="str">
        <f aca="false">IFERROR(VLOOKUP(LEFT(A11,7),Opérateur_Territoire!$B$2:$J$120,7,0),"à saisir (Opérateur_Territoire)")</f>
        <v>Les Roises – Savonnières-devant-Bar – CS 10229 – 55005 BAR-LE-DUC CEDEX</v>
      </c>
      <c r="H11" s="35" t="str">
        <f aca="false">IFERROR(VLOOKUP(LEFT(A11,7),Opérateur_Territoire!$B$2:$J$120,8,0),"à saisir (Opérateur_Territoire)")</f>
        <v>03 29 76 81 43</v>
      </c>
      <c r="I11" s="35" t="str">
        <f aca="false">IFERROR(VLOOKUP(LEFT(A11,7),Opérateur_Territoire!$B$2:$J$120,9,0),"à saisir (Opérateur_Territoire)")</f>
        <v>evelyne.guilitte@meuse.chambagri.fr</v>
      </c>
      <c r="J11" s="36"/>
      <c r="K11" s="36"/>
      <c r="L11" s="37"/>
      <c r="M11" s="38"/>
      <c r="N11" s="39"/>
      <c r="O11" s="38"/>
      <c r="P11" s="39"/>
      <c r="Q11" s="38"/>
      <c r="R11" s="39"/>
      <c r="S11" s="38"/>
      <c r="T11" s="39"/>
      <c r="U11" s="38"/>
      <c r="V11" s="38"/>
      <c r="W11" s="40"/>
      <c r="X11" s="41"/>
      <c r="Y11" s="42"/>
      <c r="Z11" s="43"/>
      <c r="AA11" s="44"/>
      <c r="AB11" s="44"/>
      <c r="AC11" s="45"/>
      <c r="AD11" s="45"/>
      <c r="AE11" s="46"/>
      <c r="AF11" s="47"/>
      <c r="AG11" s="47"/>
      <c r="AMC11" s="19"/>
      <c r="AMD11" s="19"/>
      <c r="AME11" s="20"/>
      <c r="AMF11" s="20"/>
      <c r="AMG11" s="20"/>
      <c r="AMH11" s="20"/>
      <c r="AMI11" s="20"/>
    </row>
    <row r="12" s="48" customFormat="true" ht="25.5" hidden="false" customHeight="true" outlineLevel="0" collapsed="false">
      <c r="A12" s="33" t="s">
        <v>711</v>
      </c>
      <c r="B12" s="33" t="str">
        <f aca="false">IF(A12="","saisir code MAEC (colonne A)",RIGHT(A12,4))</f>
        <v>PRA3</v>
      </c>
      <c r="C12" s="34" t="str">
        <f aca="false">IFERROR(VLOOKUP(LEFT(A12,7),Opérateur_Territoire!$B$2:$D$120,2,0),"à saisir (Opérateur_Territoire)")</f>
        <v>CA 55</v>
      </c>
      <c r="D12" s="34" t="str">
        <f aca="false">LEFT(A12,7)</f>
        <v>GE_55SE</v>
      </c>
      <c r="E12" s="34" t="str">
        <f aca="false">IFERROR(VLOOKUP(LEFT(A12,7),Opérateur_Territoire!$B$2:$D$120,3,0),"à saisir (Opérateur_Territoire)")</f>
        <v>Meuse – Captages Seine-Normandie</v>
      </c>
      <c r="F12" s="35" t="str">
        <f aca="false">IFERROR(VLOOKUP(LEFT(A12,7),Opérateur_Territoire!$B$2:$J$120,6,0),"à saisir (Opérateur_Territoire)")</f>
        <v>Chambre d'agriculture de la Meuse</v>
      </c>
      <c r="G12" s="35" t="str">
        <f aca="false">IFERROR(VLOOKUP(LEFT(A12,7),Opérateur_Territoire!$B$2:$J$120,7,0),"à saisir (Opérateur_Territoire)")</f>
        <v>Les Roises – Savonnières-devant-Bar – CS 10229 – 55005 BAR-LE-DUC CEDEX</v>
      </c>
      <c r="H12" s="35" t="str">
        <f aca="false">IFERROR(VLOOKUP(LEFT(A12,7),Opérateur_Territoire!$B$2:$J$120,8,0),"à saisir (Opérateur_Territoire)")</f>
        <v>03 29 76 81 43</v>
      </c>
      <c r="I12" s="35" t="str">
        <f aca="false">IFERROR(VLOOKUP(LEFT(A12,7),Opérateur_Territoire!$B$2:$J$120,9,0),"à saisir (Opérateur_Territoire)")</f>
        <v>evelyne.guilitte@meuse.chambagri.fr</v>
      </c>
      <c r="J12" s="36"/>
      <c r="K12" s="36"/>
      <c r="L12" s="37"/>
      <c r="M12" s="38"/>
      <c r="N12" s="39"/>
      <c r="O12" s="38"/>
      <c r="P12" s="39"/>
      <c r="Q12" s="38"/>
      <c r="R12" s="39"/>
      <c r="S12" s="38"/>
      <c r="T12" s="39"/>
      <c r="U12" s="38"/>
      <c r="V12" s="38"/>
      <c r="W12" s="40"/>
      <c r="X12" s="41"/>
      <c r="Y12" s="42"/>
      <c r="Z12" s="43"/>
      <c r="AA12" s="44"/>
      <c r="AB12" s="44"/>
      <c r="AC12" s="45"/>
      <c r="AD12" s="45"/>
      <c r="AE12" s="46"/>
      <c r="AF12" s="47"/>
      <c r="AG12" s="47"/>
      <c r="AMC12" s="19"/>
      <c r="AMD12" s="19"/>
      <c r="AME12" s="20"/>
      <c r="AMF12" s="20"/>
      <c r="AMG12" s="20"/>
      <c r="AMH12" s="20"/>
      <c r="AMI12" s="20"/>
    </row>
    <row r="13" s="48" customFormat="true" ht="25.5" hidden="false" customHeight="true" outlineLevel="0" collapsed="false">
      <c r="A13" s="33" t="s">
        <v>712</v>
      </c>
      <c r="B13" s="33" t="str">
        <f aca="false">IF(A13="","saisir code MAEC (colonne A)",RIGHT(A13,4))</f>
        <v>PRA2</v>
      </c>
      <c r="C13" s="34" t="str">
        <f aca="false">IFERROR(VLOOKUP(LEFT(A13,7),Opérateur_Territoire!$B$2:$D$120,2,0),"à saisir (Opérateur_Territoire)")</f>
        <v>CA 55</v>
      </c>
      <c r="D13" s="34" t="str">
        <f aca="false">LEFT(A13,7)</f>
        <v>GE_55XH</v>
      </c>
      <c r="E13" s="34" t="str">
        <f aca="false">IFERROR(VLOOKUP(LEFT(A13,7),Opérateur_Territoire!$B$2:$D$120,3,0),"à saisir (Opérateur_Territoire)")</f>
        <v>Meuse – Herbe, élevage, infrastructures agro-écologiques</v>
      </c>
      <c r="F13" s="35" t="str">
        <f aca="false">IFERROR(VLOOKUP(LEFT(A13,7),Opérateur_Territoire!$B$2:$J$120,6,0),"à saisir (Opérateur_Territoire)")</f>
        <v>Chambre d'agriculture de la Meuse</v>
      </c>
      <c r="G13" s="35" t="str">
        <f aca="false">IFERROR(VLOOKUP(LEFT(A13,7),Opérateur_Territoire!$B$2:$J$120,7,0),"à saisir (Opérateur_Territoire)")</f>
        <v>Les Roises – Savonnières-devant-Bar – CS 10229 – 55005 BAR-LE-DUC CEDEX</v>
      </c>
      <c r="H13" s="35" t="str">
        <f aca="false">IFERROR(VLOOKUP(LEFT(A13,7),Opérateur_Territoire!$B$2:$J$120,8,0),"à saisir (Opérateur_Territoire)")</f>
        <v>03 29 76 81 20</v>
      </c>
      <c r="I13" s="35" t="str">
        <f aca="false">IFERROR(VLOOKUP(LEFT(A13,7),Opérateur_Territoire!$B$2:$J$120,9,0),"à saisir (Opérateur_Territoire)")</f>
        <v>nicolas.henry@meuse.chambagri.fr</v>
      </c>
      <c r="J13" s="36"/>
      <c r="K13" s="36"/>
      <c r="L13" s="37"/>
      <c r="M13" s="38"/>
      <c r="N13" s="39"/>
      <c r="O13" s="38"/>
      <c r="P13" s="39"/>
      <c r="Q13" s="38"/>
      <c r="R13" s="39"/>
      <c r="S13" s="38"/>
      <c r="T13" s="39"/>
      <c r="U13" s="38"/>
      <c r="V13" s="38"/>
      <c r="W13" s="40"/>
      <c r="X13" s="41"/>
      <c r="Y13" s="42"/>
      <c r="Z13" s="43"/>
      <c r="AA13" s="44"/>
      <c r="AB13" s="44"/>
      <c r="AC13" s="45"/>
      <c r="AD13" s="45"/>
      <c r="AE13" s="46"/>
      <c r="AF13" s="47"/>
      <c r="AG13" s="47"/>
      <c r="AMC13" s="19"/>
      <c r="AMD13" s="19"/>
      <c r="AME13" s="20"/>
      <c r="AMF13" s="20"/>
      <c r="AMG13" s="20"/>
      <c r="AMH13" s="20"/>
      <c r="AMI13" s="20"/>
    </row>
    <row r="14" s="48" customFormat="true" ht="25.5" hidden="false" customHeight="true" outlineLevel="0" collapsed="false">
      <c r="A14" s="33" t="s">
        <v>713</v>
      </c>
      <c r="B14" s="33" t="str">
        <f aca="false">IF(A14="","saisir code MAEC (colonne A)",RIGHT(A14,4))</f>
        <v>PRA1</v>
      </c>
      <c r="C14" s="34" t="str">
        <f aca="false">IFERROR(VLOOKUP(LEFT(A14,7),Opérateur_Territoire!$B$2:$D$120,2,0),"à saisir (Opérateur_Territoire)")</f>
        <v>CA 55</v>
      </c>
      <c r="D14" s="34" t="str">
        <f aca="false">LEFT(A14,7)</f>
        <v>GE_ARGN</v>
      </c>
      <c r="E14" s="34" t="str">
        <f aca="false">IFERROR(VLOOKUP(LEFT(A14,7),Opérateur_Territoire!$B$2:$D$120,3,0),"à saisir (Opérateur_Territoire)")</f>
        <v>Forêts et étangs d’Argonne et vallée de l’Ornain – Natura 2000</v>
      </c>
      <c r="F14" s="35" t="str">
        <f aca="false">IFERROR(VLOOKUP(LEFT(A14,7),Opérateur_Territoire!$B$2:$J$120,6,0),"à saisir (Opérateur_Territoire)")</f>
        <v>Chambre d'agriculture de la Meuse</v>
      </c>
      <c r="G14" s="35" t="str">
        <f aca="false">IFERROR(VLOOKUP(LEFT(A14,7),Opérateur_Territoire!$B$2:$J$120,7,0),"à saisir (Opérateur_Territoire)")</f>
        <v>Les Roises – Savonnières-devant-Bar – CS 10229 – 55005 BAR-LE-DUC CEDEX</v>
      </c>
      <c r="H14" s="35" t="str">
        <f aca="false">IFERROR(VLOOKUP(LEFT(A14,7),Opérateur_Territoire!$B$2:$J$120,8,0),"à saisir (Opérateur_Territoire)")</f>
        <v>03 29 76 81 20</v>
      </c>
      <c r="I14" s="35" t="str">
        <f aca="false">IFERROR(VLOOKUP(LEFT(A14,7),Opérateur_Territoire!$B$2:$J$120,9,0),"à saisir (Opérateur_Territoire)")</f>
        <v>nicolas.henry@meuse.chambagri.fr</v>
      </c>
      <c r="J14" s="36"/>
      <c r="K14" s="36"/>
      <c r="L14" s="37"/>
      <c r="M14" s="38"/>
      <c r="N14" s="39"/>
      <c r="O14" s="38"/>
      <c r="P14" s="39"/>
      <c r="Q14" s="38"/>
      <c r="R14" s="39"/>
      <c r="S14" s="38"/>
      <c r="T14" s="39"/>
      <c r="U14" s="38"/>
      <c r="V14" s="38"/>
      <c r="W14" s="40"/>
      <c r="X14" s="41"/>
      <c r="Y14" s="42"/>
      <c r="Z14" s="43"/>
      <c r="AA14" s="44"/>
      <c r="AB14" s="44"/>
      <c r="AC14" s="45"/>
      <c r="AD14" s="45"/>
      <c r="AE14" s="46"/>
      <c r="AF14" s="47"/>
      <c r="AG14" s="47"/>
      <c r="AMC14" s="19"/>
      <c r="AMD14" s="19"/>
      <c r="AME14" s="20"/>
      <c r="AMF14" s="20"/>
      <c r="AMG14" s="20"/>
      <c r="AMH14" s="20"/>
      <c r="AMI14" s="20"/>
    </row>
    <row r="15" s="48" customFormat="true" ht="25.5" hidden="false" customHeight="true" outlineLevel="0" collapsed="false">
      <c r="A15" s="33" t="s">
        <v>714</v>
      </c>
      <c r="B15" s="33" t="str">
        <f aca="false">IF(A15="","saisir code MAEC (colonne A)",RIGHT(A15,4))</f>
        <v>PRA1</v>
      </c>
      <c r="C15" s="34" t="str">
        <f aca="false">IFERROR(VLOOKUP(LEFT(A15,7),Opérateur_Territoire!$B$2:$D$120,2,0),"à saisir (Opérateur_Territoire)")</f>
        <v>CA 55</v>
      </c>
      <c r="D15" s="34" t="str">
        <f aca="false">LEFT(A15,7)</f>
        <v>GE_CHVN</v>
      </c>
      <c r="E15" s="34" t="str">
        <f aca="false">IFERROR(VLOOKUP(LEFT(A15,7),Opérateur_Territoire!$B$2:$D$120,3,0),"à saisir (Opérateur_Territoire)")</f>
        <v>Pelouses et vallons forestiers de Chauvoncourt – Natura 2000</v>
      </c>
      <c r="F15" s="35" t="str">
        <f aca="false">IFERROR(VLOOKUP(LEFT(A15,7),Opérateur_Territoire!$B$2:$J$120,6,0),"à saisir (Opérateur_Territoire)")</f>
        <v>Chambre d'agriculture de la Meuse</v>
      </c>
      <c r="G15" s="35" t="str">
        <f aca="false">IFERROR(VLOOKUP(LEFT(A15,7),Opérateur_Territoire!$B$2:$J$120,7,0),"à saisir (Opérateur_Territoire)")</f>
        <v>Les Roises – Savonnières-devant-Bar – CS 10229 – 55005 BAR-LE-DUC CEDEX</v>
      </c>
      <c r="H15" s="35" t="str">
        <f aca="false">IFERROR(VLOOKUP(LEFT(A15,7),Opérateur_Territoire!$B$2:$J$120,8,0),"à saisir (Opérateur_Territoire)")</f>
        <v>03 29 76 81 20</v>
      </c>
      <c r="I15" s="35" t="str">
        <f aca="false">IFERROR(VLOOKUP(LEFT(A15,7),Opérateur_Territoire!$B$2:$J$120,9,0),"à saisir (Opérateur_Territoire)")</f>
        <v>nicolas.henry@meuse.chambagri.fr</v>
      </c>
      <c r="J15" s="36"/>
      <c r="K15" s="36"/>
      <c r="L15" s="37"/>
      <c r="M15" s="38"/>
      <c r="N15" s="39"/>
      <c r="O15" s="38"/>
      <c r="P15" s="39"/>
      <c r="Q15" s="38"/>
      <c r="R15" s="39"/>
      <c r="S15" s="38"/>
      <c r="T15" s="39"/>
      <c r="U15" s="38"/>
      <c r="V15" s="38"/>
      <c r="W15" s="40"/>
      <c r="X15" s="41"/>
      <c r="Y15" s="42"/>
      <c r="Z15" s="43"/>
      <c r="AA15" s="44"/>
      <c r="AB15" s="44"/>
      <c r="AC15" s="45"/>
      <c r="AD15" s="45"/>
      <c r="AE15" s="46"/>
      <c r="AF15" s="47"/>
      <c r="AG15" s="47"/>
      <c r="AMC15" s="19"/>
      <c r="AMD15" s="19"/>
      <c r="AME15" s="20"/>
      <c r="AMF15" s="20"/>
      <c r="AMG15" s="20"/>
      <c r="AMH15" s="20"/>
      <c r="AMI15" s="20"/>
    </row>
    <row r="16" s="48" customFormat="true" ht="25.5" hidden="false" customHeight="true" outlineLevel="0" collapsed="false">
      <c r="A16" s="33" t="s">
        <v>715</v>
      </c>
      <c r="B16" s="33" t="str">
        <f aca="false">IF(A16="","saisir code MAEC (colonne A)",RIGHT(A16,4))</f>
        <v>PRA1</v>
      </c>
      <c r="C16" s="34" t="str">
        <f aca="false">IFERROR(VLOOKUP(LEFT(A16,7),Opérateur_Territoire!$B$2:$D$120,2,0),"à saisir (Opérateur_Territoire)")</f>
        <v>CA 55</v>
      </c>
      <c r="D16" s="34" t="str">
        <f aca="false">LEFT(A16,7)</f>
        <v>GE_DEMN</v>
      </c>
      <c r="E16" s="34" t="str">
        <f aca="false">IFERROR(VLOOKUP(LEFT(A16,7),Opérateur_Territoire!$B$2:$D$120,3,0),"à saisir (Opérateur_Territoire)")</f>
        <v>Bois de Demange, Saint-Joire – Natura 2000</v>
      </c>
      <c r="F16" s="35" t="str">
        <f aca="false">IFERROR(VLOOKUP(LEFT(A16,7),Opérateur_Territoire!$B$2:$J$120,6,0),"à saisir (Opérateur_Territoire)")</f>
        <v>Chambre d'agriculture de la Meuse</v>
      </c>
      <c r="G16" s="35" t="str">
        <f aca="false">IFERROR(VLOOKUP(LEFT(A16,7),Opérateur_Territoire!$B$2:$J$120,7,0),"à saisir (Opérateur_Territoire)")</f>
        <v>Les Roises – Savonnières-devant-Bar – CS 10229 – 55005 BAR-LE-DUC CEDEX</v>
      </c>
      <c r="H16" s="35" t="str">
        <f aca="false">IFERROR(VLOOKUP(LEFT(A16,7),Opérateur_Territoire!$B$2:$J$120,8,0),"à saisir (Opérateur_Territoire)")</f>
        <v>03 29 76 81 20</v>
      </c>
      <c r="I16" s="35" t="str">
        <f aca="false">IFERROR(VLOOKUP(LEFT(A16,7),Opérateur_Territoire!$B$2:$J$120,9,0),"à saisir (Opérateur_Territoire)")</f>
        <v>nicolas.henry@meuse.chambagri.fr</v>
      </c>
      <c r="J16" s="36"/>
      <c r="K16" s="36"/>
      <c r="L16" s="37"/>
      <c r="M16" s="38"/>
      <c r="N16" s="39"/>
      <c r="O16" s="38"/>
      <c r="P16" s="39"/>
      <c r="Q16" s="38"/>
      <c r="R16" s="39"/>
      <c r="S16" s="38"/>
      <c r="T16" s="39"/>
      <c r="U16" s="38"/>
      <c r="V16" s="38"/>
      <c r="W16" s="40"/>
      <c r="X16" s="41"/>
      <c r="Y16" s="42"/>
      <c r="Z16" s="43"/>
      <c r="AA16" s="44"/>
      <c r="AB16" s="44"/>
      <c r="AC16" s="45"/>
      <c r="AD16" s="45"/>
      <c r="AE16" s="46"/>
      <c r="AF16" s="47"/>
      <c r="AG16" s="47"/>
      <c r="AMC16" s="19"/>
      <c r="AMD16" s="19"/>
      <c r="AME16" s="20"/>
      <c r="AMF16" s="20"/>
      <c r="AMG16" s="20"/>
      <c r="AMH16" s="20"/>
      <c r="AMI16" s="20"/>
    </row>
    <row r="17" s="48" customFormat="true" ht="25.5" hidden="false" customHeight="true" outlineLevel="0" collapsed="false">
      <c r="A17" s="33" t="s">
        <v>716</v>
      </c>
      <c r="B17" s="33" t="str">
        <f aca="false">IF(A17="","saisir code MAEC (colonne A)",RIGHT(A17,4))</f>
        <v>PRA1</v>
      </c>
      <c r="C17" s="34" t="str">
        <f aca="false">IFERROR(VLOOKUP(LEFT(A17,7),Opérateur_Territoire!$B$2:$D$120,2,0),"à saisir (Opérateur_Territoire)")</f>
        <v>CA 55</v>
      </c>
      <c r="D17" s="34" t="str">
        <f aca="false">LEFT(A17,7)</f>
        <v>GE_SPIN</v>
      </c>
      <c r="E17" s="34" t="str">
        <f aca="false">IFERROR(VLOOKUP(LEFT(A17,7),Opérateur_Territoire!$B$2:$D$120,3,0),"à saisir (Opérateur_Territoire)")</f>
        <v>Forêts et zones humides du pays de Spincourt – Natura 2000</v>
      </c>
      <c r="F17" s="35" t="str">
        <f aca="false">IFERROR(VLOOKUP(LEFT(A17,7),Opérateur_Territoire!$B$2:$J$120,6,0),"à saisir (Opérateur_Territoire)")</f>
        <v>Chambre d'agriculture de la Meuse</v>
      </c>
      <c r="G17" s="35" t="str">
        <f aca="false">IFERROR(VLOOKUP(LEFT(A17,7),Opérateur_Territoire!$B$2:$J$120,7,0),"à saisir (Opérateur_Territoire)")</f>
        <v>Les Roises – Savonnières-devant-Bar – CS 10229 – 55005 BAR-LE-DUC CEDEX</v>
      </c>
      <c r="H17" s="35" t="str">
        <f aca="false">IFERROR(VLOOKUP(LEFT(A17,7),Opérateur_Territoire!$B$2:$J$120,8,0),"à saisir (Opérateur_Territoire)")</f>
        <v>03 29 76 81 20</v>
      </c>
      <c r="I17" s="35" t="str">
        <f aca="false">IFERROR(VLOOKUP(LEFT(A17,7),Opérateur_Territoire!$B$2:$J$120,9,0),"à saisir (Opérateur_Territoire)")</f>
        <v>nicolas.henry@meuse.chambagri.fr</v>
      </c>
      <c r="J17" s="36"/>
      <c r="K17" s="36"/>
      <c r="L17" s="37"/>
      <c r="M17" s="38"/>
      <c r="N17" s="39"/>
      <c r="O17" s="38"/>
      <c r="P17" s="39"/>
      <c r="Q17" s="38"/>
      <c r="R17" s="39"/>
      <c r="S17" s="38"/>
      <c r="T17" s="39"/>
      <c r="U17" s="38"/>
      <c r="V17" s="38"/>
      <c r="W17" s="40"/>
      <c r="X17" s="41"/>
      <c r="Y17" s="42"/>
      <c r="Z17" s="43"/>
      <c r="AA17" s="44"/>
      <c r="AB17" s="44"/>
      <c r="AC17" s="45"/>
      <c r="AD17" s="45"/>
      <c r="AE17" s="46"/>
      <c r="AF17" s="47"/>
      <c r="AG17" s="47"/>
      <c r="AMC17" s="19"/>
      <c r="AMD17" s="19"/>
      <c r="AME17" s="20"/>
      <c r="AMF17" s="20"/>
      <c r="AMG17" s="20"/>
      <c r="AMH17" s="20"/>
      <c r="AMI17" s="20"/>
    </row>
    <row r="18" s="48" customFormat="true" ht="25.5" hidden="false" customHeight="true" outlineLevel="0" collapsed="false">
      <c r="A18" s="33" t="s">
        <v>717</v>
      </c>
      <c r="B18" s="33" t="str">
        <f aca="false">IF(A18="","saisir code MAEC (colonne A)",RIGHT(A18,4))</f>
        <v>PRA2</v>
      </c>
      <c r="C18" s="34" t="str">
        <f aca="false">IFERROR(VLOOKUP(LEFT(A18,7),Opérateur_Territoire!$B$2:$D$120,2,0),"à saisir (Opérateur_Territoire)")</f>
        <v>CA 57</v>
      </c>
      <c r="D18" s="34" t="str">
        <f aca="false">LEFT(A18,7)</f>
        <v>GE_57XH</v>
      </c>
      <c r="E18" s="34" t="str">
        <f aca="false">IFERROR(VLOOKUP(LEFT(A18,7),Opérateur_Territoire!$B$2:$D$120,3,0),"à saisir (Opérateur_Territoire)")</f>
        <v>Moselle – Herbe, élevage, infrastructures agro-écologiques</v>
      </c>
      <c r="F18" s="35" t="str">
        <f aca="false">IFERROR(VLOOKUP(LEFT(A18,7),Opérateur_Territoire!$B$2:$J$120,6,0),"à saisir (Opérateur_Territoire)")</f>
        <v>Chambre d'agriculture de la Moselle</v>
      </c>
      <c r="G18" s="35" t="str">
        <f aca="false">IFERROR(VLOOKUP(LEFT(A18,7),Opérateur_Territoire!$B$2:$J$120,7,0),"à saisir (Opérateur_Territoire)")</f>
        <v>64 avenue André Malraux – CS 80015 – 57045 METZ CEDEX 01</v>
      </c>
      <c r="H18" s="35" t="str">
        <f aca="false">IFERROR(VLOOKUP(LEFT(A18,7),Opérateur_Territoire!$B$2:$J$120,8,0),"à saisir (Opérateur_Territoire)")</f>
        <v>06.30.48.91.28</v>
      </c>
      <c r="I18" s="35" t="str">
        <f aca="false">IFERROR(VLOOKUP(LEFT(A18,7),Opérateur_Territoire!$B$2:$J$120,9,0),"à saisir (Opérateur_Territoire)")</f>
        <v>alice.albert@moselle.chambagri.fr</v>
      </c>
      <c r="J18" s="36"/>
      <c r="K18" s="36"/>
      <c r="L18" s="37"/>
      <c r="M18" s="38"/>
      <c r="N18" s="39"/>
      <c r="O18" s="38"/>
      <c r="P18" s="39"/>
      <c r="Q18" s="38"/>
      <c r="R18" s="39"/>
      <c r="S18" s="38"/>
      <c r="T18" s="39"/>
      <c r="U18" s="38"/>
      <c r="V18" s="38"/>
      <c r="W18" s="40"/>
      <c r="X18" s="41"/>
      <c r="Y18" s="42"/>
      <c r="Z18" s="43"/>
      <c r="AA18" s="44"/>
      <c r="AB18" s="44"/>
      <c r="AC18" s="45"/>
      <c r="AD18" s="45"/>
      <c r="AE18" s="46"/>
      <c r="AF18" s="47"/>
      <c r="AG18" s="47"/>
      <c r="AMC18" s="19"/>
      <c r="AMD18" s="19"/>
      <c r="AME18" s="20"/>
      <c r="AMF18" s="20"/>
      <c r="AMG18" s="20"/>
      <c r="AMH18" s="20"/>
      <c r="AMI18" s="20"/>
    </row>
    <row r="19" s="48" customFormat="true" ht="25.5" hidden="false" customHeight="true" outlineLevel="0" collapsed="false">
      <c r="A19" s="33" t="s">
        <v>718</v>
      </c>
      <c r="B19" s="33" t="str">
        <f aca="false">IF(A19="","saisir code MAEC (colonne A)",RIGHT(A19,4))</f>
        <v>PRA2</v>
      </c>
      <c r="C19" s="34" t="str">
        <f aca="false">IFERROR(VLOOKUP(LEFT(A19,7),Opérateur_Territoire!$B$2:$D$120,2,0),"à saisir (Opérateur_Territoire)")</f>
        <v>CA 88</v>
      </c>
      <c r="D19" s="34" t="str">
        <f aca="false">LEFT(A19,7)</f>
        <v>GE_88XH</v>
      </c>
      <c r="E19" s="34" t="str">
        <f aca="false">IFERROR(VLOOKUP(LEFT(A19,7),Opérateur_Territoire!$B$2:$D$120,3,0),"à saisir (Opérateur_Territoire)")</f>
        <v>Vosges – Herbe, élevage, infrastructures agro-écologiques </v>
      </c>
      <c r="F19" s="35" t="str">
        <f aca="false">IFERROR(VLOOKUP(LEFT(A19,7),Opérateur_Territoire!$B$2:$J$120,6,0),"à saisir (Opérateur_Territoire)")</f>
        <v>Chambre d'agriculture des Vosges</v>
      </c>
      <c r="G19" s="35" t="str">
        <f aca="false">IFERROR(VLOOKUP(LEFT(A19,7),Opérateur_Territoire!$B$2:$J$120,7,0),"à saisir (Opérateur_Territoire)")</f>
        <v>17 rue André Vitu - 88026 EPINAL Cedex</v>
      </c>
      <c r="H19" s="35" t="str">
        <f aca="false">IFERROR(VLOOKUP(LEFT(A19,7),Opérateur_Territoire!$B$2:$J$120,8,0),"à saisir (Opérateur_Territoire)")</f>
        <v>06 75 87 57 89</v>
      </c>
      <c r="I19" s="35" t="str">
        <f aca="false">IFERROR(VLOOKUP(LEFT(A19,7),Opérateur_Territoire!$B$2:$J$120,9,0),"à saisir (Opérateur_Territoire)")</f>
        <v>damien.godfroy@vosges.chambagri.fr</v>
      </c>
      <c r="J19" s="36"/>
      <c r="K19" s="36"/>
      <c r="L19" s="37"/>
      <c r="M19" s="38"/>
      <c r="N19" s="39"/>
      <c r="O19" s="38"/>
      <c r="P19" s="39"/>
      <c r="Q19" s="38"/>
      <c r="R19" s="39"/>
      <c r="S19" s="38"/>
      <c r="T19" s="39"/>
      <c r="U19" s="38"/>
      <c r="V19" s="38"/>
      <c r="W19" s="40"/>
      <c r="X19" s="41"/>
      <c r="Y19" s="42"/>
      <c r="Z19" s="43"/>
      <c r="AA19" s="44"/>
      <c r="AB19" s="44"/>
      <c r="AC19" s="45"/>
      <c r="AD19" s="45"/>
      <c r="AE19" s="46"/>
      <c r="AF19" s="47"/>
      <c r="AG19" s="47"/>
      <c r="AMC19" s="19"/>
      <c r="AMD19" s="19"/>
      <c r="AME19" s="20"/>
      <c r="AMF19" s="20"/>
      <c r="AMG19" s="20"/>
      <c r="AMH19" s="20"/>
      <c r="AMI19" s="20"/>
    </row>
    <row r="20" s="48" customFormat="true" ht="25.5" hidden="false" customHeight="true" outlineLevel="0" collapsed="false">
      <c r="A20" s="33" t="s">
        <v>719</v>
      </c>
      <c r="B20" s="33" t="str">
        <f aca="false">IF(A20="","saisir code MAEC (colonne A)",RIGHT(A20,4))</f>
        <v>PRA1</v>
      </c>
      <c r="C20" s="34" t="str">
        <f aca="false">IFERROR(VLOOKUP(LEFT(A20,7),Opérateur_Territoire!$B$2:$D$120,2,0),"à saisir (Opérateur_Territoire)")</f>
        <v>CA 88</v>
      </c>
      <c r="D20" s="34" t="str">
        <f aca="false">LEFT(A20,7)</f>
        <v>GE_ATTE</v>
      </c>
      <c r="E20" s="34" t="str">
        <f aca="false">IFERROR(VLOOKUP(LEFT(A20,7),Opérateur_Territoire!$B$2:$D$120,3,0),"à saisir (Opérateur_Territoire)")</f>
        <v>Captage source d’eau de la Chavée à Attignéville (Agence de l’eau Rhin-Meuse)</v>
      </c>
      <c r="F20" s="35" t="str">
        <f aca="false">IFERROR(VLOOKUP(LEFT(A20,7),Opérateur_Territoire!$B$2:$J$120,6,0),"à saisir (Opérateur_Territoire)")</f>
        <v>Chambre d'agriculture des Vosges</v>
      </c>
      <c r="G20" s="35" t="str">
        <f aca="false">IFERROR(VLOOKUP(LEFT(A20,7),Opérateur_Territoire!$B$2:$J$120,7,0),"à saisir (Opérateur_Territoire)")</f>
        <v>17 rue André Vitu - 88026 EPINAL Cedex</v>
      </c>
      <c r="H20" s="35" t="str">
        <f aca="false">IFERROR(VLOOKUP(LEFT(A20,7),Opérateur_Territoire!$B$2:$J$120,8,0),"à saisir (Opérateur_Territoire)")</f>
        <v>06 75 87 57 89</v>
      </c>
      <c r="I20" s="35" t="str">
        <f aca="false">IFERROR(VLOOKUP(LEFT(A20,7),Opérateur_Territoire!$B$2:$J$120,9,0),"à saisir (Opérateur_Territoire)")</f>
        <v>damien.godfroy@vosges.chambagri.fr</v>
      </c>
      <c r="J20" s="36"/>
      <c r="K20" s="36"/>
      <c r="L20" s="37"/>
      <c r="M20" s="38"/>
      <c r="N20" s="39"/>
      <c r="O20" s="38"/>
      <c r="P20" s="39"/>
      <c r="Q20" s="38"/>
      <c r="R20" s="39"/>
      <c r="S20" s="38"/>
      <c r="T20" s="39"/>
      <c r="U20" s="38"/>
      <c r="V20" s="38"/>
      <c r="W20" s="40"/>
      <c r="X20" s="41"/>
      <c r="Y20" s="42"/>
      <c r="Z20" s="43"/>
      <c r="AA20" s="44"/>
      <c r="AB20" s="44"/>
      <c r="AC20" s="45"/>
      <c r="AD20" s="45"/>
      <c r="AE20" s="46"/>
      <c r="AF20" s="47"/>
      <c r="AG20" s="47"/>
      <c r="AMC20" s="19"/>
      <c r="AMD20" s="19"/>
      <c r="AME20" s="20"/>
      <c r="AMF20" s="20"/>
      <c r="AMG20" s="20"/>
      <c r="AMH20" s="20"/>
      <c r="AMI20" s="20"/>
    </row>
    <row r="21" s="48" customFormat="true" ht="25.5" hidden="false" customHeight="true" outlineLevel="0" collapsed="false">
      <c r="A21" s="33" t="s">
        <v>720</v>
      </c>
      <c r="B21" s="33" t="str">
        <f aca="false">IF(A21="","saisir code MAEC (colonne A)",RIGHT(A21,4))</f>
        <v>PRA3</v>
      </c>
      <c r="C21" s="34" t="str">
        <f aca="false">IFERROR(VLOOKUP(LEFT(A21,7),Opérateur_Territoire!$B$2:$D$120,2,0),"à saisir (Opérateur_Territoire)")</f>
        <v>CA 88</v>
      </c>
      <c r="D21" s="34" t="str">
        <f aca="false">LEFT(A21,7)</f>
        <v>GE_PBV2</v>
      </c>
      <c r="E21" s="34" t="str">
        <f aca="false">IFERROR(VLOOKUP(LEFT(A21,7),Opérateur_Territoire!$B$2:$D$120,3,0),"à saisir (Opérateur_Territoire)")</f>
        <v>Prairies des Ballons des Vosges – Biodiversité 2 (Agence de l’eau Rhin-Meuse)</v>
      </c>
      <c r="F21" s="35" t="str">
        <f aca="false">IFERROR(VLOOKUP(LEFT(A21,7),Opérateur_Territoire!$B$2:$J$120,6,0),"à saisir (Opérateur_Territoire)")</f>
        <v>Chambre d'agriculture des Vosges</v>
      </c>
      <c r="G21" s="35" t="str">
        <f aca="false">IFERROR(VLOOKUP(LEFT(A21,7),Opérateur_Territoire!$B$2:$J$120,7,0),"à saisir (Opérateur_Territoire)")</f>
        <v>17 rue André Vitu - 88026 EPINAL Cedex</v>
      </c>
      <c r="H21" s="35" t="str">
        <f aca="false">IFERROR(VLOOKUP(LEFT(A21,7),Opérateur_Territoire!$B$2:$J$120,8,0),"à saisir (Opérateur_Territoire)")</f>
        <v>06 75 87 57 89</v>
      </c>
      <c r="I21" s="35" t="str">
        <f aca="false">IFERROR(VLOOKUP(LEFT(A21,7),Opérateur_Territoire!$B$2:$J$120,9,0),"à saisir (Opérateur_Territoire)")</f>
        <v>damien.godfroy@vosges.chambagri.fr</v>
      </c>
      <c r="J21" s="36"/>
      <c r="K21" s="36"/>
      <c r="L21" s="37"/>
      <c r="M21" s="38"/>
      <c r="N21" s="39"/>
      <c r="O21" s="38"/>
      <c r="P21" s="39"/>
      <c r="Q21" s="38"/>
      <c r="R21" s="39"/>
      <c r="S21" s="38"/>
      <c r="T21" s="39"/>
      <c r="U21" s="38"/>
      <c r="V21" s="38"/>
      <c r="W21" s="40"/>
      <c r="X21" s="41"/>
      <c r="Y21" s="42"/>
      <c r="Z21" s="43"/>
      <c r="AA21" s="44"/>
      <c r="AB21" s="44"/>
      <c r="AC21" s="45"/>
      <c r="AD21" s="45"/>
      <c r="AE21" s="46"/>
      <c r="AF21" s="47"/>
      <c r="AG21" s="47"/>
      <c r="AMC21" s="19"/>
      <c r="AMD21" s="19"/>
      <c r="AME21" s="20"/>
      <c r="AMF21" s="20"/>
      <c r="AMG21" s="20"/>
      <c r="AMH21" s="20"/>
      <c r="AMI21" s="20"/>
    </row>
    <row r="22" s="48" customFormat="true" ht="25.5" hidden="false" customHeight="true" outlineLevel="0" collapsed="false">
      <c r="A22" s="33" t="s">
        <v>721</v>
      </c>
      <c r="B22" s="33" t="str">
        <f aca="false">IF(A22="","saisir code MAEC (colonne A)",RIGHT(A22,4))</f>
        <v>PRA1</v>
      </c>
      <c r="C22" s="34" t="str">
        <f aca="false">IFERROR(VLOOKUP(LEFT(A22,7),Opérateur_Territoire!$B$2:$D$120,2,0),"à saisir (Opérateur_Territoire)")</f>
        <v>CA 88</v>
      </c>
      <c r="D22" s="34" t="str">
        <f aca="false">LEFT(A22,7)</f>
        <v>GE_REME</v>
      </c>
      <c r="E22" s="34" t="str">
        <f aca="false">IFERROR(VLOOKUP(LEFT(A22,7),Opérateur_Territoire!$B$2:$D$120,3,0),"à saisir (Opérateur_Territoire)")</f>
        <v>Captage prise d’eau du Vair à Removille (Agence de l’eau Rhin-Meuse)</v>
      </c>
      <c r="F22" s="35" t="str">
        <f aca="false">IFERROR(VLOOKUP(LEFT(A22,7),Opérateur_Territoire!$B$2:$J$120,6,0),"à saisir (Opérateur_Territoire)")</f>
        <v>Chambre d'agriculture des Vosges</v>
      </c>
      <c r="G22" s="35" t="str">
        <f aca="false">IFERROR(VLOOKUP(LEFT(A22,7),Opérateur_Territoire!$B$2:$J$120,7,0),"à saisir (Opérateur_Territoire)")</f>
        <v>17 rue André Vitu - 88026 EPINAL Cedex</v>
      </c>
      <c r="H22" s="35" t="str">
        <f aca="false">IFERROR(VLOOKUP(LEFT(A22,7),Opérateur_Territoire!$B$2:$J$120,8,0),"à saisir (Opérateur_Territoire)")</f>
        <v>06 75 87 57 89</v>
      </c>
      <c r="I22" s="35" t="str">
        <f aca="false">IFERROR(VLOOKUP(LEFT(A22,7),Opérateur_Territoire!$B$2:$J$120,9,0),"à saisir (Opérateur_Territoire)")</f>
        <v>damien.godfroy@vosges.chambagri.fr</v>
      </c>
      <c r="J22" s="36"/>
      <c r="K22" s="36"/>
      <c r="L22" s="37"/>
      <c r="M22" s="38"/>
      <c r="N22" s="39"/>
      <c r="O22" s="38"/>
      <c r="P22" s="39"/>
      <c r="Q22" s="38"/>
      <c r="R22" s="39"/>
      <c r="S22" s="38"/>
      <c r="T22" s="39"/>
      <c r="U22" s="38"/>
      <c r="V22" s="38"/>
      <c r="W22" s="40"/>
      <c r="X22" s="41"/>
      <c r="Y22" s="42"/>
      <c r="Z22" s="43"/>
      <c r="AA22" s="44"/>
      <c r="AB22" s="44"/>
      <c r="AC22" s="45"/>
      <c r="AD22" s="45"/>
      <c r="AE22" s="46"/>
      <c r="AF22" s="47"/>
      <c r="AG22" s="47"/>
      <c r="AMC22" s="19"/>
      <c r="AMD22" s="19"/>
      <c r="AME22" s="20"/>
      <c r="AMF22" s="20"/>
      <c r="AMG22" s="20"/>
      <c r="AMH22" s="20"/>
      <c r="AMI22" s="20"/>
    </row>
    <row r="23" s="48" customFormat="true" ht="25.5" hidden="false" customHeight="true" outlineLevel="0" collapsed="false">
      <c r="A23" s="33" t="s">
        <v>722</v>
      </c>
      <c r="B23" s="33" t="str">
        <f aca="false">IF(A23="","saisir code MAEC (colonne A)",RIGHT(A23,4))</f>
        <v>PRA2</v>
      </c>
      <c r="C23" s="34" t="str">
        <f aca="false">IFERROR(VLOOKUP(LEFT(A23,7),Opérateur_Territoire!$B$2:$D$120,2,0),"à saisir (Opérateur_Territoire)")</f>
        <v>CA Alsace</v>
      </c>
      <c r="D23" s="34" t="str">
        <f aca="false">LEFT(A23,7)</f>
        <v>GE_HMOH</v>
      </c>
      <c r="E23" s="34" t="str">
        <f aca="false">IFERROR(VLOOKUP(LEFT(A23,7),Opérateur_Territoire!$B$2:$D$120,3,0),"à saisir (Opérateur_Territoire)")</f>
        <v>Bas-Rhin hors montagne – Herbe, élevage, infrastructures agro-écologiques</v>
      </c>
      <c r="F23" s="35" t="str">
        <f aca="false">IFERROR(VLOOKUP(LEFT(A23,7),Opérateur_Territoire!$B$2:$J$120,6,0),"à saisir (Opérateur_Territoire)")</f>
        <v>Chambre d'agriculture d'Alsace</v>
      </c>
      <c r="G23" s="35" t="str">
        <f aca="false">IFERROR(VLOOKUP(LEFT(A23,7),Opérateur_Territoire!$B$2:$J$120,7,0),"à saisir (Opérateur_Territoire)")</f>
        <v>Espace européen de l'entreprise
2 rue de Rome
BP 30022 Schiltigheim
67013 STRASBOURG Cedex</v>
      </c>
      <c r="H23" s="35" t="str">
        <f aca="false">IFERROR(VLOOKUP(LEFT(A23,7),Opérateur_Territoire!$B$2:$J$120,8,0),"à saisir (Opérateur_Territoire)")</f>
        <v>03 89 20 97 43</v>
      </c>
      <c r="I23" s="35" t="str">
        <f aca="false">IFERROR(VLOOKUP(LEFT(A23,7),Opérateur_Territoire!$B$2:$J$120,9,0),"à saisir (Opérateur_Territoire)")</f>
        <v>emmanuel.molard@alsace.chambagri.fr</v>
      </c>
      <c r="J23" s="36"/>
      <c r="K23" s="36"/>
      <c r="L23" s="37"/>
      <c r="M23" s="38"/>
      <c r="N23" s="39"/>
      <c r="O23" s="38"/>
      <c r="P23" s="39"/>
      <c r="Q23" s="38"/>
      <c r="R23" s="39"/>
      <c r="S23" s="38"/>
      <c r="T23" s="39"/>
      <c r="U23" s="38"/>
      <c r="V23" s="38"/>
      <c r="W23" s="40"/>
      <c r="X23" s="41"/>
      <c r="Y23" s="42"/>
      <c r="Z23" s="43"/>
      <c r="AA23" s="44"/>
      <c r="AB23" s="44"/>
      <c r="AC23" s="45"/>
      <c r="AD23" s="45"/>
      <c r="AE23" s="46"/>
      <c r="AF23" s="47"/>
      <c r="AG23" s="47"/>
      <c r="AMC23" s="19"/>
      <c r="AMD23" s="19"/>
      <c r="AME23" s="20"/>
      <c r="AMF23" s="20"/>
      <c r="AMG23" s="20"/>
      <c r="AMH23" s="20"/>
      <c r="AMI23" s="20"/>
    </row>
    <row r="24" s="48" customFormat="true" ht="25.5" hidden="false" customHeight="true" outlineLevel="0" collapsed="false">
      <c r="A24" s="33" t="s">
        <v>723</v>
      </c>
      <c r="B24" s="33" t="str">
        <f aca="false">IF(A24="","saisir code MAEC (colonne A)",RIGHT(A24,4))</f>
        <v>OUV1</v>
      </c>
      <c r="C24" s="34" t="str">
        <f aca="false">IFERROR(VLOOKUP(LEFT(A24,7),Opérateur_Territoire!$B$2:$D$120,2,0),"à saisir (Opérateur_Territoire)")</f>
        <v>CA Alsace</v>
      </c>
      <c r="D24" s="34" t="str">
        <f aca="false">LEFT(A24,7)</f>
        <v>GE_MON5</v>
      </c>
      <c r="E24" s="34" t="str">
        <f aca="false">IFERROR(VLOOKUP(LEFT(A24,7),Opérateur_Territoire!$B$2:$D$120,3,0),"à saisir (Opérateur_Territoire)")</f>
        <v>Montagne vivante – Biodiversité (Agence de l'eau Rhin-Meuse)</v>
      </c>
      <c r="F24" s="35" t="str">
        <f aca="false">IFERROR(VLOOKUP(LEFT(A24,7),Opérateur_Territoire!$B$2:$J$120,6,0),"à saisir (Opérateur_Territoire)")</f>
        <v>Chambre d'agriculture d'Alsace</v>
      </c>
      <c r="G24" s="35" t="str">
        <f aca="false">IFERROR(VLOOKUP(LEFT(A24,7),Opérateur_Territoire!$B$2:$J$120,7,0),"à saisir (Opérateur_Territoire)")</f>
        <v>Espace européen de l'entreprise
2 rue de Rome
BP 30022 Schiltigheim
67013 STRASBOURG Cedex</v>
      </c>
      <c r="H24" s="35" t="str">
        <f aca="false">IFERROR(VLOOKUP(LEFT(A24,7),Opérateur_Territoire!$B$2:$J$120,8,0),"à saisir (Opérateur_Territoire)")</f>
        <v>03 89 20 97 43</v>
      </c>
      <c r="I24" s="35" t="str">
        <f aca="false">IFERROR(VLOOKUP(LEFT(A24,7),Opérateur_Territoire!$B$2:$J$120,9,0),"à saisir (Opérateur_Territoire)")</f>
        <v>marie-joelle.bellicam@alsace.chambagri.fr</v>
      </c>
      <c r="J24" s="36"/>
      <c r="K24" s="36"/>
      <c r="L24" s="37"/>
      <c r="M24" s="38"/>
      <c r="N24" s="39"/>
      <c r="O24" s="38"/>
      <c r="P24" s="39"/>
      <c r="Q24" s="38"/>
      <c r="R24" s="39"/>
      <c r="S24" s="38"/>
      <c r="T24" s="39"/>
      <c r="U24" s="38"/>
      <c r="V24" s="38"/>
      <c r="W24" s="40"/>
      <c r="X24" s="41"/>
      <c r="Y24" s="42"/>
      <c r="Z24" s="43"/>
      <c r="AA24" s="44"/>
      <c r="AB24" s="44"/>
      <c r="AC24" s="45"/>
      <c r="AD24" s="45"/>
      <c r="AE24" s="46"/>
      <c r="AF24" s="47"/>
      <c r="AG24" s="47"/>
      <c r="AMC24" s="19"/>
      <c r="AMD24" s="19"/>
      <c r="AME24" s="20"/>
      <c r="AMF24" s="20"/>
      <c r="AMG24" s="20"/>
      <c r="AMH24" s="20"/>
      <c r="AMI24" s="20"/>
    </row>
    <row r="25" s="48" customFormat="true" ht="25.5" hidden="false" customHeight="true" outlineLevel="0" collapsed="false">
      <c r="A25" s="33" t="s">
        <v>724</v>
      </c>
      <c r="B25" s="33" t="str">
        <f aca="false">IF(A25="","saisir code MAEC (colonne A)",RIGHT(A25,4))</f>
        <v>OUV2</v>
      </c>
      <c r="C25" s="34" t="str">
        <f aca="false">IFERROR(VLOOKUP(LEFT(A25,7),Opérateur_Territoire!$B$2:$D$120,2,0),"à saisir (Opérateur_Territoire)")</f>
        <v>CA Alsace</v>
      </c>
      <c r="D25" s="34" t="str">
        <f aca="false">LEFT(A25,7)</f>
        <v>GE_MON5</v>
      </c>
      <c r="E25" s="34" t="str">
        <f aca="false">IFERROR(VLOOKUP(LEFT(A25,7),Opérateur_Territoire!$B$2:$D$120,3,0),"à saisir (Opérateur_Territoire)")</f>
        <v>Montagne vivante – Biodiversité (Agence de l'eau Rhin-Meuse)</v>
      </c>
      <c r="F25" s="35" t="str">
        <f aca="false">IFERROR(VLOOKUP(LEFT(A25,7),Opérateur_Territoire!$B$2:$J$120,6,0),"à saisir (Opérateur_Territoire)")</f>
        <v>Chambre d'agriculture d'Alsace</v>
      </c>
      <c r="G25" s="35" t="str">
        <f aca="false">IFERROR(VLOOKUP(LEFT(A25,7),Opérateur_Territoire!$B$2:$J$120,7,0),"à saisir (Opérateur_Territoire)")</f>
        <v>Espace européen de l'entreprise
2 rue de Rome
BP 30022 Schiltigheim
67013 STRASBOURG Cedex</v>
      </c>
      <c r="H25" s="35" t="str">
        <f aca="false">IFERROR(VLOOKUP(LEFT(A25,7),Opérateur_Territoire!$B$2:$J$120,8,0),"à saisir (Opérateur_Territoire)")</f>
        <v>03 89 20 97 43</v>
      </c>
      <c r="I25" s="35" t="str">
        <f aca="false">IFERROR(VLOOKUP(LEFT(A25,7),Opérateur_Territoire!$B$2:$J$120,9,0),"à saisir (Opérateur_Territoire)")</f>
        <v>marie-joelle.bellicam@alsace.chambagri.fr</v>
      </c>
      <c r="J25" s="36"/>
      <c r="K25" s="36"/>
      <c r="L25" s="37"/>
      <c r="M25" s="38"/>
      <c r="N25" s="39"/>
      <c r="O25" s="38"/>
      <c r="P25" s="39"/>
      <c r="Q25" s="38"/>
      <c r="R25" s="39"/>
      <c r="S25" s="38"/>
      <c r="T25" s="39"/>
      <c r="U25" s="38"/>
      <c r="V25" s="38"/>
      <c r="W25" s="40"/>
      <c r="X25" s="41"/>
      <c r="Y25" s="42"/>
      <c r="Z25" s="43"/>
      <c r="AA25" s="44"/>
      <c r="AB25" s="44"/>
      <c r="AC25" s="45"/>
      <c r="AD25" s="45"/>
      <c r="AE25" s="46"/>
      <c r="AF25" s="47"/>
      <c r="AG25" s="47"/>
      <c r="AMC25" s="19"/>
      <c r="AMD25" s="19"/>
      <c r="AME25" s="20"/>
      <c r="AMF25" s="20"/>
      <c r="AMG25" s="20"/>
      <c r="AMH25" s="20"/>
      <c r="AMI25" s="20"/>
    </row>
    <row r="26" s="48" customFormat="true" ht="25.5" hidden="false" customHeight="true" outlineLevel="0" collapsed="false">
      <c r="A26" s="33" t="s">
        <v>725</v>
      </c>
      <c r="B26" s="33" t="str">
        <f aca="false">IF(A26="","saisir code MAEC (colonne A)",RIGHT(A26,4))</f>
        <v>PRA1</v>
      </c>
      <c r="C26" s="34" t="str">
        <f aca="false">IFERROR(VLOOKUP(LEFT(A26,7),Opérateur_Territoire!$B$2:$D$120,2,0),"à saisir (Opérateur_Territoire)")</f>
        <v>CA Alsace</v>
      </c>
      <c r="D26" s="34" t="str">
        <f aca="false">LEFT(A26,7)</f>
        <v>GE_MON5</v>
      </c>
      <c r="E26" s="34" t="str">
        <f aca="false">IFERROR(VLOOKUP(LEFT(A26,7),Opérateur_Territoire!$B$2:$D$120,3,0),"à saisir (Opérateur_Territoire)")</f>
        <v>Montagne vivante – Biodiversité (Agence de l'eau Rhin-Meuse)</v>
      </c>
      <c r="F26" s="35" t="str">
        <f aca="false">IFERROR(VLOOKUP(LEFT(A26,7),Opérateur_Territoire!$B$2:$J$120,6,0),"à saisir (Opérateur_Territoire)")</f>
        <v>Chambre d'agriculture d'Alsace</v>
      </c>
      <c r="G26" s="35" t="str">
        <f aca="false">IFERROR(VLOOKUP(LEFT(A26,7),Opérateur_Territoire!$B$2:$J$120,7,0),"à saisir (Opérateur_Territoire)")</f>
        <v>Espace européen de l'entreprise
2 rue de Rome
BP 30022 Schiltigheim
67013 STRASBOURG Cedex</v>
      </c>
      <c r="H26" s="35" t="str">
        <f aca="false">IFERROR(VLOOKUP(LEFT(A26,7),Opérateur_Territoire!$B$2:$J$120,8,0),"à saisir (Opérateur_Territoire)")</f>
        <v>03 89 20 97 43</v>
      </c>
      <c r="I26" s="35" t="str">
        <f aca="false">IFERROR(VLOOKUP(LEFT(A26,7),Opérateur_Territoire!$B$2:$J$120,9,0),"à saisir (Opérateur_Territoire)")</f>
        <v>marie-joelle.bellicam@alsace.chambagri.fr</v>
      </c>
      <c r="J26" s="36"/>
      <c r="K26" s="36"/>
      <c r="L26" s="37"/>
      <c r="M26" s="38"/>
      <c r="N26" s="39"/>
      <c r="O26" s="38"/>
      <c r="P26" s="39"/>
      <c r="Q26" s="38"/>
      <c r="R26" s="39"/>
      <c r="S26" s="38"/>
      <c r="T26" s="39"/>
      <c r="U26" s="38"/>
      <c r="V26" s="38"/>
      <c r="W26" s="40"/>
      <c r="X26" s="41"/>
      <c r="Y26" s="42"/>
      <c r="Z26" s="43"/>
      <c r="AA26" s="44"/>
      <c r="AB26" s="44"/>
      <c r="AC26" s="45"/>
      <c r="AD26" s="45"/>
      <c r="AE26" s="46"/>
      <c r="AF26" s="47"/>
      <c r="AG26" s="47"/>
      <c r="AMC26" s="19"/>
      <c r="AMD26" s="19"/>
      <c r="AME26" s="20"/>
      <c r="AMF26" s="20"/>
      <c r="AMG26" s="20"/>
      <c r="AMH26" s="20"/>
      <c r="AMI26" s="20"/>
    </row>
    <row r="27" s="48" customFormat="true" ht="25.5" hidden="false" customHeight="true" outlineLevel="0" collapsed="false">
      <c r="A27" s="33" t="s">
        <v>726</v>
      </c>
      <c r="B27" s="33" t="str">
        <f aca="false">IF(A27="","saisir code MAEC (colonne A)",RIGHT(A27,4))</f>
        <v>PRA3</v>
      </c>
      <c r="C27" s="34" t="str">
        <f aca="false">IFERROR(VLOOKUP(LEFT(A27,7),Opérateur_Territoire!$B$2:$D$120,2,0),"à saisir (Opérateur_Territoire)")</f>
        <v>CA Alsace</v>
      </c>
      <c r="D27" s="34" t="str">
        <f aca="false">LEFT(A27,7)</f>
        <v>GE_MON5</v>
      </c>
      <c r="E27" s="34" t="str">
        <f aca="false">IFERROR(VLOOKUP(LEFT(A27,7),Opérateur_Territoire!$B$2:$D$120,3,0),"à saisir (Opérateur_Territoire)")</f>
        <v>Montagne vivante – Biodiversité (Agence de l'eau Rhin-Meuse)</v>
      </c>
      <c r="F27" s="35" t="str">
        <f aca="false">IFERROR(VLOOKUP(LEFT(A27,7),Opérateur_Territoire!$B$2:$J$120,6,0),"à saisir (Opérateur_Territoire)")</f>
        <v>Chambre d'agriculture d'Alsace</v>
      </c>
      <c r="G27" s="35" t="str">
        <f aca="false">IFERROR(VLOOKUP(LEFT(A27,7),Opérateur_Territoire!$B$2:$J$120,7,0),"à saisir (Opérateur_Territoire)")</f>
        <v>Espace européen de l'entreprise
2 rue de Rome
BP 30022 Schiltigheim
67013 STRASBOURG Cedex</v>
      </c>
      <c r="H27" s="35" t="str">
        <f aca="false">IFERROR(VLOOKUP(LEFT(A27,7),Opérateur_Territoire!$B$2:$J$120,8,0),"à saisir (Opérateur_Territoire)")</f>
        <v>03 89 20 97 43</v>
      </c>
      <c r="I27" s="35" t="str">
        <f aca="false">IFERROR(VLOOKUP(LEFT(A27,7),Opérateur_Territoire!$B$2:$J$120,9,0),"à saisir (Opérateur_Territoire)")</f>
        <v>marie-joelle.bellicam@alsace.chambagri.fr</v>
      </c>
      <c r="J27" s="36"/>
      <c r="K27" s="36"/>
      <c r="L27" s="37"/>
      <c r="M27" s="38"/>
      <c r="N27" s="39"/>
      <c r="O27" s="38"/>
      <c r="P27" s="39"/>
      <c r="Q27" s="38"/>
      <c r="R27" s="39"/>
      <c r="S27" s="38"/>
      <c r="T27" s="39"/>
      <c r="U27" s="38"/>
      <c r="V27" s="38"/>
      <c r="W27" s="40"/>
      <c r="X27" s="41"/>
      <c r="Y27" s="42"/>
      <c r="Z27" s="43"/>
      <c r="AA27" s="44"/>
      <c r="AB27" s="44"/>
      <c r="AC27" s="45"/>
      <c r="AD27" s="45"/>
      <c r="AE27" s="46"/>
      <c r="AF27" s="47"/>
      <c r="AG27" s="47"/>
      <c r="AMC27" s="19"/>
      <c r="AMD27" s="19"/>
      <c r="AME27" s="20"/>
      <c r="AMF27" s="20"/>
      <c r="AMG27" s="20"/>
      <c r="AMH27" s="20"/>
      <c r="AMI27" s="20"/>
    </row>
    <row r="28" s="48" customFormat="true" ht="25.5" hidden="false" customHeight="true" outlineLevel="0" collapsed="false">
      <c r="A28" s="33" t="s">
        <v>727</v>
      </c>
      <c r="B28" s="33" t="str">
        <f aca="false">IF(A28="","saisir code MAEC (colonne A)",RIGHT(A28,4))</f>
        <v>PRA2</v>
      </c>
      <c r="C28" s="34" t="str">
        <f aca="false">IFERROR(VLOOKUP(LEFT(A28,7),Opérateur_Territoire!$B$2:$D$120,2,0),"à saisir (Opérateur_Territoire)")</f>
        <v>CA Alsace</v>
      </c>
      <c r="D28" s="34" t="str">
        <f aca="false">LEFT(A28,7)</f>
        <v>GE_MONH</v>
      </c>
      <c r="E28" s="34" t="str">
        <f aca="false">IFERROR(VLOOKUP(LEFT(A28,7),Opérateur_Territoire!$B$2:$D$120,3,0),"à saisir (Opérateur_Territoire)")</f>
        <v>Montagne vivante – Herbe, élevage, infrastructures agro-écologiques</v>
      </c>
      <c r="F28" s="35" t="str">
        <f aca="false">IFERROR(VLOOKUP(LEFT(A28,7),Opérateur_Territoire!$B$2:$J$120,6,0),"à saisir (Opérateur_Territoire)")</f>
        <v>Chambre d'agriculture d'Alsace</v>
      </c>
      <c r="G28" s="35" t="str">
        <f aca="false">IFERROR(VLOOKUP(LEFT(A28,7),Opérateur_Territoire!$B$2:$J$120,7,0),"à saisir (Opérateur_Territoire)")</f>
        <v>Espace européen de l'entreprise
2 rue de Rome
BP 30022 Schiltigheim
67013 STRASBOURG Cedex</v>
      </c>
      <c r="H28" s="35" t="str">
        <f aca="false">IFERROR(VLOOKUP(LEFT(A28,7),Opérateur_Territoire!$B$2:$J$120,8,0),"à saisir (Opérateur_Territoire)")</f>
        <v>03 89 20 97 43</v>
      </c>
      <c r="I28" s="35" t="str">
        <f aca="false">IFERROR(VLOOKUP(LEFT(A28,7),Opérateur_Territoire!$B$2:$J$120,9,0),"à saisir (Opérateur_Territoire)")</f>
        <v>marie-joelle.bellicam@alsace.chambagri.fr</v>
      </c>
      <c r="J28" s="36"/>
      <c r="K28" s="36"/>
      <c r="L28" s="37"/>
      <c r="M28" s="38"/>
      <c r="N28" s="39"/>
      <c r="O28" s="38"/>
      <c r="P28" s="39"/>
      <c r="Q28" s="38"/>
      <c r="R28" s="39"/>
      <c r="S28" s="38"/>
      <c r="T28" s="39"/>
      <c r="U28" s="38"/>
      <c r="V28" s="38"/>
      <c r="W28" s="40"/>
      <c r="X28" s="41"/>
      <c r="Y28" s="42"/>
      <c r="Z28" s="43"/>
      <c r="AA28" s="44"/>
      <c r="AB28" s="44"/>
      <c r="AC28" s="45"/>
      <c r="AD28" s="45"/>
      <c r="AE28" s="46"/>
      <c r="AF28" s="47"/>
      <c r="AG28" s="47"/>
      <c r="AMC28" s="19"/>
      <c r="AMD28" s="19"/>
      <c r="AME28" s="20"/>
      <c r="AMF28" s="20"/>
      <c r="AMG28" s="20"/>
      <c r="AMH28" s="20"/>
      <c r="AMI28" s="20"/>
    </row>
    <row r="29" s="48" customFormat="true" ht="25.5" hidden="false" customHeight="true" outlineLevel="0" collapsed="false">
      <c r="A29" s="33" t="s">
        <v>728</v>
      </c>
      <c r="B29" s="33" t="str">
        <f aca="false">IF(A29="","saisir code MAEC (colonne A)",RIGHT(A29,4))</f>
        <v>OUV1</v>
      </c>
      <c r="C29" s="34" t="str">
        <f aca="false">IFERROR(VLOOKUP(LEFT(A29,7),Opérateur_Territoire!$B$2:$D$120,2,0),"à saisir (Opérateur_Territoire)")</f>
        <v>CA Alsace</v>
      </c>
      <c r="D29" s="34" t="str">
        <f aca="false">LEFT(A29,7)</f>
        <v>GE_MONN</v>
      </c>
      <c r="E29" s="34" t="str">
        <f aca="false">IFERROR(VLOOKUP(LEFT(A29,7),Opérateur_Territoire!$B$2:$D$120,3,0),"à saisir (Opérateur_Territoire)")</f>
        <v>Montagne vivante – Natura 2000</v>
      </c>
      <c r="F29" s="35" t="str">
        <f aca="false">IFERROR(VLOOKUP(LEFT(A29,7),Opérateur_Territoire!$B$2:$J$120,6,0),"à saisir (Opérateur_Territoire)")</f>
        <v>Chambre d'agriculture d'Alsace</v>
      </c>
      <c r="G29" s="35" t="str">
        <f aca="false">IFERROR(VLOOKUP(LEFT(A29,7),Opérateur_Territoire!$B$2:$J$120,7,0),"à saisir (Opérateur_Territoire)")</f>
        <v>Espace européen de l'entreprise
2 rue de Rome
BP 30022 Schiltigheim
67013 STRASBOURG Cedex</v>
      </c>
      <c r="H29" s="35" t="str">
        <f aca="false">IFERROR(VLOOKUP(LEFT(A29,7),Opérateur_Territoire!$B$2:$J$120,8,0),"à saisir (Opérateur_Territoire)")</f>
        <v>03 89 20 97 43</v>
      </c>
      <c r="I29" s="35" t="str">
        <f aca="false">IFERROR(VLOOKUP(LEFT(A29,7),Opérateur_Territoire!$B$2:$J$120,9,0),"à saisir (Opérateur_Territoire)")</f>
        <v>marie-joelle.bellicam@alsace.chambagri.fr</v>
      </c>
      <c r="J29" s="36"/>
      <c r="K29" s="36"/>
      <c r="L29" s="37"/>
      <c r="M29" s="38"/>
      <c r="N29" s="39"/>
      <c r="O29" s="38"/>
      <c r="P29" s="39"/>
      <c r="Q29" s="38"/>
      <c r="R29" s="39"/>
      <c r="S29" s="38"/>
      <c r="T29" s="39"/>
      <c r="U29" s="38"/>
      <c r="V29" s="38"/>
      <c r="W29" s="40"/>
      <c r="X29" s="41"/>
      <c r="Y29" s="42"/>
      <c r="Z29" s="43"/>
      <c r="AA29" s="44"/>
      <c r="AB29" s="44"/>
      <c r="AC29" s="45"/>
      <c r="AD29" s="45"/>
      <c r="AE29" s="46"/>
      <c r="AF29" s="47"/>
      <c r="AG29" s="47"/>
      <c r="AMC29" s="19"/>
      <c r="AMD29" s="19"/>
      <c r="AME29" s="20"/>
      <c r="AMF29" s="20"/>
      <c r="AMG29" s="20"/>
      <c r="AMH29" s="20"/>
      <c r="AMI29" s="20"/>
    </row>
    <row r="30" s="48" customFormat="true" ht="25.5" hidden="false" customHeight="true" outlineLevel="0" collapsed="false">
      <c r="A30" s="33" t="s">
        <v>729</v>
      </c>
      <c r="B30" s="33" t="str">
        <f aca="false">IF(A30="","saisir code MAEC (colonne A)",RIGHT(A30,4))</f>
        <v>OUV2</v>
      </c>
      <c r="C30" s="34" t="str">
        <f aca="false">IFERROR(VLOOKUP(LEFT(A30,7),Opérateur_Territoire!$B$2:$D$120,2,0),"à saisir (Opérateur_Territoire)")</f>
        <v>CA Alsace</v>
      </c>
      <c r="D30" s="34" t="str">
        <f aca="false">LEFT(A30,7)</f>
        <v>GE_MONN</v>
      </c>
      <c r="E30" s="34" t="str">
        <f aca="false">IFERROR(VLOOKUP(LEFT(A30,7),Opérateur_Territoire!$B$2:$D$120,3,0),"à saisir (Opérateur_Territoire)")</f>
        <v>Montagne vivante – Natura 2000</v>
      </c>
      <c r="F30" s="35" t="str">
        <f aca="false">IFERROR(VLOOKUP(LEFT(A30,7),Opérateur_Territoire!$B$2:$J$120,6,0),"à saisir (Opérateur_Territoire)")</f>
        <v>Chambre d'agriculture d'Alsace</v>
      </c>
      <c r="G30" s="35" t="str">
        <f aca="false">IFERROR(VLOOKUP(LEFT(A30,7),Opérateur_Territoire!$B$2:$J$120,7,0),"à saisir (Opérateur_Territoire)")</f>
        <v>Espace européen de l'entreprise
2 rue de Rome
BP 30022 Schiltigheim
67013 STRASBOURG Cedex</v>
      </c>
      <c r="H30" s="35" t="str">
        <f aca="false">IFERROR(VLOOKUP(LEFT(A30,7),Opérateur_Territoire!$B$2:$J$120,8,0),"à saisir (Opérateur_Territoire)")</f>
        <v>03 89 20 97 43</v>
      </c>
      <c r="I30" s="35" t="str">
        <f aca="false">IFERROR(VLOOKUP(LEFT(A30,7),Opérateur_Territoire!$B$2:$J$120,9,0),"à saisir (Opérateur_Territoire)")</f>
        <v>marie-joelle.bellicam@alsace.chambagri.fr</v>
      </c>
      <c r="J30" s="36"/>
      <c r="K30" s="36"/>
      <c r="L30" s="37"/>
      <c r="M30" s="38"/>
      <c r="N30" s="39"/>
      <c r="O30" s="38"/>
      <c r="P30" s="39"/>
      <c r="Q30" s="38"/>
      <c r="R30" s="39"/>
      <c r="S30" s="38"/>
      <c r="T30" s="39"/>
      <c r="U30" s="38"/>
      <c r="V30" s="38"/>
      <c r="W30" s="40"/>
      <c r="X30" s="41"/>
      <c r="Y30" s="42"/>
      <c r="Z30" s="43"/>
      <c r="AA30" s="44"/>
      <c r="AB30" s="44"/>
      <c r="AC30" s="45"/>
      <c r="AD30" s="45"/>
      <c r="AE30" s="46"/>
      <c r="AF30" s="47"/>
      <c r="AG30" s="47"/>
      <c r="AMC30" s="19"/>
      <c r="AMD30" s="19"/>
      <c r="AME30" s="20"/>
      <c r="AMF30" s="20"/>
      <c r="AMG30" s="20"/>
      <c r="AMH30" s="20"/>
      <c r="AMI30" s="20"/>
    </row>
    <row r="31" s="48" customFormat="true" ht="25.5" hidden="false" customHeight="true" outlineLevel="0" collapsed="false">
      <c r="A31" s="33" t="s">
        <v>730</v>
      </c>
      <c r="B31" s="33" t="str">
        <f aca="false">IF(A31="","saisir code MAEC (colonne A)",RIGHT(A31,4))</f>
        <v>PRA1</v>
      </c>
      <c r="C31" s="34" t="str">
        <f aca="false">IFERROR(VLOOKUP(LEFT(A31,7),Opérateur_Territoire!$B$2:$D$120,2,0),"à saisir (Opérateur_Territoire)")</f>
        <v>CA Alsace</v>
      </c>
      <c r="D31" s="34" t="str">
        <f aca="false">LEFT(A31,7)</f>
        <v>GE_MONN</v>
      </c>
      <c r="E31" s="34" t="str">
        <f aca="false">IFERROR(VLOOKUP(LEFT(A31,7),Opérateur_Territoire!$B$2:$D$120,3,0),"à saisir (Opérateur_Territoire)")</f>
        <v>Montagne vivante – Natura 2000</v>
      </c>
      <c r="F31" s="35" t="str">
        <f aca="false">IFERROR(VLOOKUP(LEFT(A31,7),Opérateur_Territoire!$B$2:$J$120,6,0),"à saisir (Opérateur_Territoire)")</f>
        <v>Chambre d'agriculture d'Alsace</v>
      </c>
      <c r="G31" s="35" t="str">
        <f aca="false">IFERROR(VLOOKUP(LEFT(A31,7),Opérateur_Territoire!$B$2:$J$120,7,0),"à saisir (Opérateur_Territoire)")</f>
        <v>Espace européen de l'entreprise
2 rue de Rome
BP 30022 Schiltigheim
67013 STRASBOURG Cedex</v>
      </c>
      <c r="H31" s="35" t="str">
        <f aca="false">IFERROR(VLOOKUP(LEFT(A31,7),Opérateur_Territoire!$B$2:$J$120,8,0),"à saisir (Opérateur_Territoire)")</f>
        <v>03 89 20 97 43</v>
      </c>
      <c r="I31" s="35" t="str">
        <f aca="false">IFERROR(VLOOKUP(LEFT(A31,7),Opérateur_Territoire!$B$2:$J$120,9,0),"à saisir (Opérateur_Territoire)")</f>
        <v>marie-joelle.bellicam@alsace.chambagri.fr</v>
      </c>
      <c r="J31" s="36"/>
      <c r="K31" s="36"/>
      <c r="L31" s="37"/>
      <c r="M31" s="38"/>
      <c r="N31" s="39"/>
      <c r="O31" s="38"/>
      <c r="P31" s="39"/>
      <c r="Q31" s="38"/>
      <c r="R31" s="39"/>
      <c r="S31" s="38"/>
      <c r="T31" s="39"/>
      <c r="U31" s="38"/>
      <c r="V31" s="38"/>
      <c r="W31" s="40"/>
      <c r="X31" s="41"/>
      <c r="Y31" s="42"/>
      <c r="Z31" s="43"/>
      <c r="AA31" s="44"/>
      <c r="AB31" s="44"/>
      <c r="AC31" s="45"/>
      <c r="AD31" s="45"/>
      <c r="AE31" s="46"/>
      <c r="AF31" s="47"/>
      <c r="AG31" s="47"/>
      <c r="AMC31" s="19"/>
      <c r="AMD31" s="19"/>
      <c r="AME31" s="20"/>
      <c r="AMF31" s="20"/>
      <c r="AMG31" s="20"/>
      <c r="AMH31" s="20"/>
      <c r="AMI31" s="20"/>
    </row>
    <row r="32" s="48" customFormat="true" ht="25.5" hidden="false" customHeight="true" outlineLevel="0" collapsed="false">
      <c r="A32" s="33" t="s">
        <v>731</v>
      </c>
      <c r="B32" s="33" t="str">
        <f aca="false">IF(A32="","saisir code MAEC (colonne A)",RIGHT(A32,4))</f>
        <v>PRA3</v>
      </c>
      <c r="C32" s="34" t="str">
        <f aca="false">IFERROR(VLOOKUP(LEFT(A32,7),Opérateur_Territoire!$B$2:$D$120,2,0),"à saisir (Opérateur_Territoire)")</f>
        <v>CA Alsace</v>
      </c>
      <c r="D32" s="34" t="str">
        <f aca="false">LEFT(A32,7)</f>
        <v>GE_MONN</v>
      </c>
      <c r="E32" s="34" t="str">
        <f aca="false">IFERROR(VLOOKUP(LEFT(A32,7),Opérateur_Territoire!$B$2:$D$120,3,0),"à saisir (Opérateur_Territoire)")</f>
        <v>Montagne vivante – Natura 2000</v>
      </c>
      <c r="F32" s="35" t="str">
        <f aca="false">IFERROR(VLOOKUP(LEFT(A32,7),Opérateur_Territoire!$B$2:$J$120,6,0),"à saisir (Opérateur_Territoire)")</f>
        <v>Chambre d'agriculture d'Alsace</v>
      </c>
      <c r="G32" s="35" t="str">
        <f aca="false">IFERROR(VLOOKUP(LEFT(A32,7),Opérateur_Territoire!$B$2:$J$120,7,0),"à saisir (Opérateur_Territoire)")</f>
        <v>Espace européen de l'entreprise
2 rue de Rome
BP 30022 Schiltigheim
67013 STRASBOURG Cedex</v>
      </c>
      <c r="H32" s="35" t="str">
        <f aca="false">IFERROR(VLOOKUP(LEFT(A32,7),Opérateur_Territoire!$B$2:$J$120,8,0),"à saisir (Opérateur_Territoire)")</f>
        <v>03 89 20 97 43</v>
      </c>
      <c r="I32" s="35" t="str">
        <f aca="false">IFERROR(VLOOKUP(LEFT(A32,7),Opérateur_Territoire!$B$2:$J$120,9,0),"à saisir (Opérateur_Territoire)")</f>
        <v>marie-joelle.bellicam@alsace.chambagri.fr</v>
      </c>
      <c r="J32" s="36"/>
      <c r="K32" s="36"/>
      <c r="L32" s="37"/>
      <c r="M32" s="38"/>
      <c r="N32" s="39"/>
      <c r="O32" s="38"/>
      <c r="P32" s="39"/>
      <c r="Q32" s="38"/>
      <c r="R32" s="39"/>
      <c r="S32" s="38"/>
      <c r="T32" s="39"/>
      <c r="U32" s="38"/>
      <c r="V32" s="38"/>
      <c r="W32" s="40"/>
      <c r="X32" s="41"/>
      <c r="Y32" s="42"/>
      <c r="Z32" s="43"/>
      <c r="AA32" s="44"/>
      <c r="AB32" s="44"/>
      <c r="AC32" s="45"/>
      <c r="AD32" s="45"/>
      <c r="AE32" s="46"/>
      <c r="AF32" s="47"/>
      <c r="AG32" s="47"/>
      <c r="AMC32" s="19"/>
      <c r="AMD32" s="19"/>
      <c r="AME32" s="20"/>
      <c r="AMF32" s="20"/>
      <c r="AMG32" s="20"/>
      <c r="AMH32" s="20"/>
      <c r="AMI32" s="20"/>
    </row>
    <row r="33" s="48" customFormat="true" ht="25.5" hidden="false" customHeight="true" outlineLevel="0" collapsed="false">
      <c r="A33" s="33" t="s">
        <v>732</v>
      </c>
      <c r="B33" s="33" t="str">
        <f aca="false">IF(A33="","saisir code MAEC (colonne A)",RIGHT(A33,4))</f>
        <v>PRA1</v>
      </c>
      <c r="C33" s="34" t="str">
        <f aca="false">IFERROR(VLOOKUP(LEFT(A33,7),Opérateur_Territoire!$B$2:$D$120,2,0),"à saisir (Opérateur_Territoire)")</f>
        <v>CC Crêtes préardennaises</v>
      </c>
      <c r="D33" s="34" t="str">
        <f aca="false">LEFT(A33,7)</f>
        <v>GE_098N</v>
      </c>
      <c r="E33" s="34" t="str">
        <f aca="false">IFERROR(VLOOKUP(LEFT(A33,7),Opérateur_Territoire!$B$2:$D$120,3,0),"à saisir (Opérateur_Territoire)")</f>
        <v>Site à chiroptères de la vallée de la Bar – Natura 2000 (site 098)</v>
      </c>
      <c r="F33" s="35" t="str">
        <f aca="false">IFERROR(VLOOKUP(LEFT(A33,7),Opérateur_Territoire!$B$2:$J$120,6,0),"à saisir (Opérateur_Territoire)")</f>
        <v>Association ReNArd</v>
      </c>
      <c r="G33" s="35" t="str">
        <f aca="false">IFERROR(VLOOKUP(LEFT(A33,7),Opérateur_Territoire!$B$2:$J$120,7,0),"à saisir (Opérateur_Territoire)")</f>
        <v>3 grande rue – 08430 POIX-TERRON</v>
      </c>
      <c r="H33" s="35" t="str">
        <f aca="false">IFERROR(VLOOKUP(LEFT(A33,7),Opérateur_Territoire!$B$2:$J$120,8,0),"à saisir (Opérateur_Territoire)")</f>
        <v>03 24 33 54 23</v>
      </c>
      <c r="I33" s="35" t="str">
        <f aca="false">IFERROR(VLOOKUP(LEFT(A33,7),Opérateur_Territoire!$B$2:$J$120,9,0),"à saisir (Opérateur_Territoire)")</f>
        <v>contact@renard-asso.org</v>
      </c>
      <c r="J33" s="36"/>
      <c r="K33" s="36"/>
      <c r="L33" s="37"/>
      <c r="M33" s="38"/>
      <c r="N33" s="39"/>
      <c r="O33" s="38"/>
      <c r="P33" s="39"/>
      <c r="Q33" s="38"/>
      <c r="R33" s="39"/>
      <c r="S33" s="38"/>
      <c r="T33" s="39"/>
      <c r="U33" s="38"/>
      <c r="V33" s="38"/>
      <c r="W33" s="40"/>
      <c r="X33" s="41"/>
      <c r="Y33" s="42"/>
      <c r="Z33" s="43"/>
      <c r="AA33" s="44"/>
      <c r="AB33" s="44"/>
      <c r="AC33" s="45"/>
      <c r="AD33" s="45"/>
      <c r="AE33" s="46"/>
      <c r="AF33" s="47"/>
      <c r="AG33" s="47"/>
      <c r="AMC33" s="19"/>
      <c r="AMD33" s="19"/>
      <c r="AME33" s="20"/>
      <c r="AMF33" s="20"/>
      <c r="AMG33" s="20"/>
      <c r="AMH33" s="20"/>
      <c r="AMI33" s="20"/>
    </row>
    <row r="34" s="48" customFormat="true" ht="25.5" hidden="false" customHeight="true" outlineLevel="0" collapsed="false">
      <c r="A34" s="33" t="s">
        <v>733</v>
      </c>
      <c r="B34" s="33" t="str">
        <f aca="false">IF(A34="","saisir code MAEC (colonne A)",RIGHT(A34,4))</f>
        <v>PRA1</v>
      </c>
      <c r="C34" s="34" t="str">
        <f aca="false">IFERROR(VLOOKUP(LEFT(A34,7),Opérateur_Territoire!$B$2:$D$120,2,0),"à saisir (Opérateur_Territoire)")</f>
        <v>CC Pays rethelois</v>
      </c>
      <c r="D34" s="34" t="str">
        <f aca="false">LEFT(A34,7)</f>
        <v>GE_208N</v>
      </c>
      <c r="E34" s="34" t="str">
        <f aca="false">IFERROR(VLOOKUP(LEFT(A34,7),Opérateur_Territoire!$B$2:$D$120,3,0),"à saisir (Opérateur_Territoire)")</f>
        <v>Vallée de l’Aisne en aval de Château-Porcien – Natura 2000 (site 208)</v>
      </c>
      <c r="F34" s="35" t="str">
        <f aca="false">IFERROR(VLOOKUP(LEFT(A34,7),Opérateur_Territoire!$B$2:$J$120,6,0),"à saisir (Opérateur_Territoire)")</f>
        <v>Communauté de communes du Pays rethélois</v>
      </c>
      <c r="G34" s="35" t="str">
        <f aca="false">IFERROR(VLOOKUP(LEFT(A34,7),Opérateur_Territoire!$B$2:$J$120,7,0),"à saisir (Opérateur_Territoire)")</f>
        <v>30 avenue de Bourgoin – 08300 SAULT-LES-RETHEL</v>
      </c>
      <c r="H34" s="35" t="str">
        <f aca="false">IFERROR(VLOOKUP(LEFT(A34,7),Opérateur_Territoire!$B$2:$J$120,8,0),"à saisir (Opérateur_Territoire)")</f>
        <v>03 52 10 01 00</v>
      </c>
      <c r="I34" s="35" t="str">
        <f aca="false">IFERROR(VLOOKUP(LEFT(A34,7),Opérateur_Territoire!$B$2:$J$120,9,0),"à saisir (Opérateur_Territoire)")</f>
        <v>accueil@cc-paysrethelois.fr</v>
      </c>
      <c r="J34" s="36"/>
      <c r="K34" s="36"/>
      <c r="L34" s="37"/>
      <c r="M34" s="38"/>
      <c r="N34" s="39"/>
      <c r="O34" s="38"/>
      <c r="P34" s="39"/>
      <c r="Q34" s="38"/>
      <c r="R34" s="39"/>
      <c r="S34" s="38"/>
      <c r="T34" s="39"/>
      <c r="U34" s="38"/>
      <c r="V34" s="38"/>
      <c r="W34" s="40"/>
      <c r="X34" s="41"/>
      <c r="Y34" s="42"/>
      <c r="Z34" s="43"/>
      <c r="AA34" s="44"/>
      <c r="AB34" s="44"/>
      <c r="AC34" s="45"/>
      <c r="AD34" s="45"/>
      <c r="AE34" s="46"/>
      <c r="AF34" s="47"/>
      <c r="AG34" s="47"/>
      <c r="AMC34" s="19"/>
      <c r="AMD34" s="19"/>
      <c r="AME34" s="20"/>
      <c r="AMF34" s="20"/>
      <c r="AMG34" s="20"/>
      <c r="AMH34" s="20"/>
      <c r="AMI34" s="20"/>
    </row>
    <row r="35" s="48" customFormat="true" ht="25.5" hidden="false" customHeight="true" outlineLevel="0" collapsed="false">
      <c r="A35" s="33" t="s">
        <v>734</v>
      </c>
      <c r="B35" s="33" t="str">
        <f aca="false">IF(A35="","saisir code MAEC (colonne A)",RIGHT(A35,4))</f>
        <v>PRA1</v>
      </c>
      <c r="C35" s="34" t="str">
        <f aca="false">IFERROR(VLOOKUP(LEFT(A35,7),Opérateur_Territoire!$B$2:$D$120,2,0),"à saisir (Opérateur_Territoire)")</f>
        <v>CC Pays Stenay – Val dunois</v>
      </c>
      <c r="D35" s="34" t="str">
        <f aca="false">LEFT(A35,7)</f>
        <v>GE_STEN</v>
      </c>
      <c r="E35" s="34" t="str">
        <f aca="false">IFERROR(VLOOKUP(LEFT(A35,7),Opérateur_Territoire!$B$2:$D$120,3,0),"à saisir (Opérateur_Territoire)")</f>
        <v>Vallée de la Meuse, secteur de Stenay – Natura 2000</v>
      </c>
      <c r="F35" s="35" t="str">
        <f aca="false">IFERROR(VLOOKUP(LEFT(A35,7),Opérateur_Territoire!$B$2:$J$120,6,0),"à saisir (Opérateur_Territoire)")</f>
        <v>Communauté de communes du Pays de Stenay et du Val Dunois</v>
      </c>
      <c r="G35" s="35" t="str">
        <f aca="false">IFERROR(VLOOKUP(LEFT(A35,7),Opérateur_Territoire!$B$2:$J$120,7,0),"à saisir (Opérateur_Territoire)")</f>
        <v>6 D avenue de Verdun – 55700 STENAY</v>
      </c>
      <c r="H35" s="35" t="str">
        <f aca="false">IFERROR(VLOOKUP(LEFT(A35,7),Opérateur_Territoire!$B$2:$J$120,8,0),"à saisir (Opérateur_Territoire)")</f>
        <v>03.29.80.31.81</v>
      </c>
      <c r="I35" s="35" t="str">
        <f aca="false">IFERROR(VLOOKUP(LEFT(A35,7),Opérateur_Territoire!$B$2:$J$120,9,0),"à saisir (Opérateur_Territoire)")</f>
        <v>eau-natura@ccstenaydun.fr</v>
      </c>
      <c r="J35" s="36"/>
      <c r="K35" s="36"/>
      <c r="L35" s="37"/>
      <c r="M35" s="38"/>
      <c r="N35" s="39"/>
      <c r="O35" s="38"/>
      <c r="P35" s="39"/>
      <c r="Q35" s="38"/>
      <c r="R35" s="39"/>
      <c r="S35" s="38"/>
      <c r="T35" s="39"/>
      <c r="U35" s="38"/>
      <c r="V35" s="38"/>
      <c r="W35" s="40"/>
      <c r="X35" s="41"/>
      <c r="Y35" s="42"/>
      <c r="Z35" s="43"/>
      <c r="AA35" s="44"/>
      <c r="AB35" s="44"/>
      <c r="AC35" s="45"/>
      <c r="AD35" s="45"/>
      <c r="AE35" s="46"/>
      <c r="AF35" s="47"/>
      <c r="AG35" s="47"/>
      <c r="AMC35" s="19"/>
      <c r="AMD35" s="19"/>
      <c r="AME35" s="20"/>
      <c r="AMF35" s="20"/>
      <c r="AMG35" s="20"/>
      <c r="AMH35" s="20"/>
      <c r="AMI35" s="20"/>
    </row>
    <row r="36" s="48" customFormat="true" ht="25.5" hidden="false" customHeight="true" outlineLevel="0" collapsed="false">
      <c r="A36" s="33" t="s">
        <v>735</v>
      </c>
      <c r="B36" s="33" t="str">
        <f aca="false">IF(A36="","saisir code MAEC (colonne A)",RIGHT(A36,4))</f>
        <v>PRA1</v>
      </c>
      <c r="C36" s="34" t="str">
        <f aca="false">IFERROR(VLOOKUP(LEFT(A36,7),Opérateur_Territoire!$B$2:$D$120,2,0),"à saisir (Opérateur_Territoire)")</f>
        <v>CD 55</v>
      </c>
      <c r="D36" s="34" t="str">
        <f aca="false">LEFT(A36,7)</f>
        <v>GE_VAMN</v>
      </c>
      <c r="E36" s="34" t="str">
        <f aca="false">IFERROR(VLOOKUP(LEFT(A36,7),Opérateur_Territoire!$B$2:$D$120,3,0),"à saisir (Opérateur_Territoire)")</f>
        <v>Vallée de la Meuse – Natura 2000</v>
      </c>
      <c r="F36" s="35" t="str">
        <f aca="false">IFERROR(VLOOKUP(LEFT(A36,7),Opérateur_Territoire!$B$2:$J$120,6,0),"à saisir (Opérateur_Territoire)")</f>
        <v>Chambre d'agriculture de Meuse</v>
      </c>
      <c r="G36" s="35" t="str">
        <f aca="false">IFERROR(VLOOKUP(LEFT(A36,7),Opérateur_Territoire!$B$2:$J$120,7,0),"à saisir (Opérateur_Territoire)")</f>
        <v>Les Roises – Savonnières-devant-Bar – CS 10229 – 55005 BAR-LE-DUC CEDEX</v>
      </c>
      <c r="H36" s="35" t="str">
        <f aca="false">IFERROR(VLOOKUP(LEFT(A36,7),Opérateur_Territoire!$B$2:$J$120,8,0),"à saisir (Opérateur_Territoire)")</f>
        <v>03 29 76 81 50</v>
      </c>
      <c r="I36" s="35" t="str">
        <f aca="false">IFERROR(VLOOKUP(LEFT(A36,7),Opérateur_Territoire!$B$2:$J$120,9,0),"à saisir (Opérateur_Territoire)")</f>
        <v>claire.schmitt@meuse.chambagri.fr ; nicolas.henry@meuse.chambagri.fr</v>
      </c>
      <c r="J36" s="36"/>
      <c r="K36" s="36"/>
      <c r="L36" s="37"/>
      <c r="M36" s="38"/>
      <c r="N36" s="39"/>
      <c r="O36" s="38"/>
      <c r="P36" s="39"/>
      <c r="Q36" s="38"/>
      <c r="R36" s="39"/>
      <c r="S36" s="38"/>
      <c r="T36" s="39"/>
      <c r="U36" s="38"/>
      <c r="V36" s="38"/>
      <c r="W36" s="40"/>
      <c r="X36" s="41"/>
      <c r="Y36" s="42"/>
      <c r="Z36" s="43"/>
      <c r="AA36" s="44"/>
      <c r="AB36" s="44"/>
      <c r="AC36" s="45"/>
      <c r="AD36" s="45"/>
      <c r="AE36" s="46"/>
      <c r="AF36" s="47"/>
      <c r="AG36" s="47"/>
      <c r="AMC36" s="19"/>
      <c r="AMD36" s="19"/>
      <c r="AME36" s="20"/>
      <c r="AMF36" s="20"/>
      <c r="AMG36" s="20"/>
      <c r="AMH36" s="20"/>
      <c r="AMI36" s="20"/>
    </row>
    <row r="37" s="48" customFormat="true" ht="25.5" hidden="false" customHeight="true" outlineLevel="0" collapsed="false">
      <c r="A37" s="33" t="s">
        <v>736</v>
      </c>
      <c r="B37" s="33" t="str">
        <f aca="false">IF(A37="","saisir code MAEC (colonne A)",RIGHT(A37,4))</f>
        <v>OUV1</v>
      </c>
      <c r="C37" s="34" t="str">
        <f aca="false">IFERROR(VLOOKUP(LEFT(A37,7),Opérateur_Territoire!$B$2:$D$120,2,0),"à saisir (Opérateur_Territoire)")</f>
        <v>CeA</v>
      </c>
      <c r="D37" s="34" t="str">
        <f aca="false">LEFT(A37,7)</f>
        <v>GE_TER5</v>
      </c>
      <c r="E37" s="34" t="str">
        <f aca="false">IFERROR(VLOOKUP(LEFT(A37,7),Opérateur_Territoire!$B$2:$D$120,3,0),"à saisir (Opérateur_Territoire)")</f>
        <v>Territoires du Haut-Rhin – Biodiversité (Agence de l'eau Rhin-Meuse)</v>
      </c>
      <c r="F37" s="35" t="str">
        <f aca="false">IFERROR(VLOOKUP(LEFT(A37,7),Opérateur_Territoire!$B$2:$J$120,6,0),"à saisir (Opérateur_Territoire)")</f>
        <v>Chambre d'agriculture d'Alsace – M. Nicolas JEANNIN (animateur)</v>
      </c>
      <c r="G37" s="35" t="str">
        <f aca="false">IFERROR(VLOOKUP(LEFT(A37,7),Opérateur_Territoire!$B$2:$J$120,7,0),"à saisir (Opérateur_Territoire)")</f>
        <v>11 rue Jean Mermoz – BP 80038 – 68127 SAINTE-CROIX-EN-PLAINE</v>
      </c>
      <c r="H37" s="35" t="str">
        <f aca="false">IFERROR(VLOOKUP(LEFT(A37,7),Opérateur_Territoire!$B$2:$J$120,8,0),"à saisir (Opérateur_Territoire)")</f>
        <v>06 48 22 58 56</v>
      </c>
      <c r="I37" s="35" t="str">
        <f aca="false">IFERROR(VLOOKUP(LEFT(A37,7),Opérateur_Territoire!$B$2:$J$120,9,0),"à saisir (Opérateur_Territoire)")</f>
        <v>nicolas.jeannin@alsace.chambagri.fr</v>
      </c>
      <c r="J37" s="36"/>
      <c r="K37" s="36"/>
      <c r="L37" s="37"/>
      <c r="M37" s="38"/>
      <c r="N37" s="39"/>
      <c r="O37" s="38"/>
      <c r="P37" s="39"/>
      <c r="Q37" s="38"/>
      <c r="R37" s="39"/>
      <c r="S37" s="38"/>
      <c r="T37" s="39"/>
      <c r="U37" s="38"/>
      <c r="V37" s="38"/>
      <c r="W37" s="40"/>
      <c r="X37" s="41"/>
      <c r="Y37" s="42"/>
      <c r="Z37" s="43"/>
      <c r="AA37" s="44"/>
      <c r="AB37" s="44"/>
      <c r="AC37" s="45"/>
      <c r="AD37" s="45"/>
      <c r="AE37" s="46"/>
      <c r="AF37" s="47"/>
      <c r="AG37" s="47"/>
      <c r="AMC37" s="19"/>
      <c r="AMD37" s="19"/>
      <c r="AME37" s="20"/>
      <c r="AMF37" s="20"/>
      <c r="AMG37" s="20"/>
      <c r="AMH37" s="20"/>
      <c r="AMI37" s="20"/>
    </row>
    <row r="38" s="48" customFormat="true" ht="25.5" hidden="false" customHeight="true" outlineLevel="0" collapsed="false">
      <c r="A38" s="33" t="s">
        <v>737</v>
      </c>
      <c r="B38" s="33" t="str">
        <f aca="false">IF(A38="","saisir code MAEC (colonne A)",RIGHT(A38,4))</f>
        <v>OUV2</v>
      </c>
      <c r="C38" s="34" t="str">
        <f aca="false">IFERROR(VLOOKUP(LEFT(A38,7),Opérateur_Territoire!$B$2:$D$120,2,0),"à saisir (Opérateur_Territoire)")</f>
        <v>CeA</v>
      </c>
      <c r="D38" s="34" t="str">
        <f aca="false">LEFT(A38,7)</f>
        <v>GE_TER5</v>
      </c>
      <c r="E38" s="34" t="str">
        <f aca="false">IFERROR(VLOOKUP(LEFT(A38,7),Opérateur_Territoire!$B$2:$D$120,3,0),"à saisir (Opérateur_Territoire)")</f>
        <v>Territoires du Haut-Rhin – Biodiversité (Agence de l'eau Rhin-Meuse)</v>
      </c>
      <c r="F38" s="35" t="str">
        <f aca="false">IFERROR(VLOOKUP(LEFT(A38,7),Opérateur_Territoire!$B$2:$J$120,6,0),"à saisir (Opérateur_Territoire)")</f>
        <v>Chambre d'agriculture d'Alsace – M. Nicolas JEANNIN (animateur)</v>
      </c>
      <c r="G38" s="35" t="str">
        <f aca="false">IFERROR(VLOOKUP(LEFT(A38,7),Opérateur_Territoire!$B$2:$J$120,7,0),"à saisir (Opérateur_Territoire)")</f>
        <v>11 rue Jean Mermoz – BP 80038 – 68127 SAINTE-CROIX-EN-PLAINE</v>
      </c>
      <c r="H38" s="35" t="str">
        <f aca="false">IFERROR(VLOOKUP(LEFT(A38,7),Opérateur_Territoire!$B$2:$J$120,8,0),"à saisir (Opérateur_Territoire)")</f>
        <v>06 48 22 58 56</v>
      </c>
      <c r="I38" s="35" t="str">
        <f aca="false">IFERROR(VLOOKUP(LEFT(A38,7),Opérateur_Territoire!$B$2:$J$120,9,0),"à saisir (Opérateur_Territoire)")</f>
        <v>nicolas.jeannin@alsace.chambagri.fr</v>
      </c>
      <c r="J38" s="36"/>
      <c r="K38" s="36"/>
      <c r="L38" s="37"/>
      <c r="M38" s="38"/>
      <c r="N38" s="39"/>
      <c r="O38" s="38"/>
      <c r="P38" s="39"/>
      <c r="Q38" s="38"/>
      <c r="R38" s="39"/>
      <c r="S38" s="38"/>
      <c r="T38" s="39"/>
      <c r="U38" s="38"/>
      <c r="V38" s="38"/>
      <c r="W38" s="40"/>
      <c r="X38" s="41"/>
      <c r="Y38" s="42"/>
      <c r="Z38" s="43"/>
      <c r="AA38" s="44"/>
      <c r="AB38" s="44"/>
      <c r="AC38" s="45"/>
      <c r="AD38" s="45"/>
      <c r="AE38" s="46"/>
      <c r="AF38" s="47"/>
      <c r="AG38" s="47"/>
      <c r="AMC38" s="19"/>
      <c r="AMD38" s="19"/>
      <c r="AME38" s="20"/>
      <c r="AMF38" s="20"/>
      <c r="AMG38" s="20"/>
      <c r="AMH38" s="20"/>
      <c r="AMI38" s="20"/>
    </row>
    <row r="39" s="48" customFormat="true" ht="25.5" hidden="false" customHeight="true" outlineLevel="0" collapsed="false">
      <c r="A39" s="33" t="s">
        <v>738</v>
      </c>
      <c r="B39" s="33" t="str">
        <f aca="false">IF(A39="","saisir code MAEC (colonne A)",RIGHT(A39,4))</f>
        <v>PRA1</v>
      </c>
      <c r="C39" s="34" t="str">
        <f aca="false">IFERROR(VLOOKUP(LEFT(A39,7),Opérateur_Territoire!$B$2:$D$120,2,0),"à saisir (Opérateur_Territoire)")</f>
        <v>CeA</v>
      </c>
      <c r="D39" s="34" t="str">
        <f aca="false">LEFT(A39,7)</f>
        <v>GE_TER5</v>
      </c>
      <c r="E39" s="34" t="str">
        <f aca="false">IFERROR(VLOOKUP(LEFT(A39,7),Opérateur_Territoire!$B$2:$D$120,3,0),"à saisir (Opérateur_Territoire)")</f>
        <v>Territoires du Haut-Rhin – Biodiversité (Agence de l'eau Rhin-Meuse)</v>
      </c>
      <c r="F39" s="35" t="str">
        <f aca="false">IFERROR(VLOOKUP(LEFT(A39,7),Opérateur_Territoire!$B$2:$J$120,6,0),"à saisir (Opérateur_Territoire)")</f>
        <v>Chambre d'agriculture d'Alsace – M. Nicolas JEANNIN (animateur)</v>
      </c>
      <c r="G39" s="35" t="str">
        <f aca="false">IFERROR(VLOOKUP(LEFT(A39,7),Opérateur_Territoire!$B$2:$J$120,7,0),"à saisir (Opérateur_Territoire)")</f>
        <v>11 rue Jean Mermoz – BP 80038 – 68127 SAINTE-CROIX-EN-PLAINE</v>
      </c>
      <c r="H39" s="35" t="str">
        <f aca="false">IFERROR(VLOOKUP(LEFT(A39,7),Opérateur_Territoire!$B$2:$J$120,8,0),"à saisir (Opérateur_Territoire)")</f>
        <v>06 48 22 58 56</v>
      </c>
      <c r="I39" s="35" t="str">
        <f aca="false">IFERROR(VLOOKUP(LEFT(A39,7),Opérateur_Territoire!$B$2:$J$120,9,0),"à saisir (Opérateur_Territoire)")</f>
        <v>nicolas.jeannin@alsace.chambagri.fr</v>
      </c>
      <c r="J39" s="36"/>
      <c r="K39" s="36"/>
      <c r="L39" s="37"/>
      <c r="M39" s="38"/>
      <c r="N39" s="39"/>
      <c r="O39" s="38"/>
      <c r="P39" s="39"/>
      <c r="Q39" s="38"/>
      <c r="R39" s="39"/>
      <c r="S39" s="38"/>
      <c r="T39" s="39"/>
      <c r="U39" s="38"/>
      <c r="V39" s="38"/>
      <c r="W39" s="40"/>
      <c r="X39" s="41"/>
      <c r="Y39" s="42"/>
      <c r="Z39" s="43"/>
      <c r="AA39" s="44"/>
      <c r="AB39" s="44"/>
      <c r="AC39" s="45"/>
      <c r="AD39" s="45"/>
      <c r="AE39" s="46"/>
      <c r="AF39" s="47"/>
      <c r="AG39" s="47"/>
      <c r="AMC39" s="19"/>
      <c r="AMD39" s="19"/>
      <c r="AME39" s="20"/>
      <c r="AMF39" s="20"/>
      <c r="AMG39" s="20"/>
      <c r="AMH39" s="20"/>
      <c r="AMI39" s="20"/>
    </row>
    <row r="40" s="48" customFormat="true" ht="25.5" hidden="false" customHeight="true" outlineLevel="0" collapsed="false">
      <c r="A40" s="33" t="s">
        <v>739</v>
      </c>
      <c r="B40" s="33" t="str">
        <f aca="false">IF(A40="","saisir code MAEC (colonne A)",RIGHT(A40,4))</f>
        <v>PRA3</v>
      </c>
      <c r="C40" s="34" t="str">
        <f aca="false">IFERROR(VLOOKUP(LEFT(A40,7),Opérateur_Territoire!$B$2:$D$120,2,0),"à saisir (Opérateur_Territoire)")</f>
        <v>CeA</v>
      </c>
      <c r="D40" s="34" t="str">
        <f aca="false">LEFT(A40,7)</f>
        <v>GE_TER5</v>
      </c>
      <c r="E40" s="34" t="str">
        <f aca="false">IFERROR(VLOOKUP(LEFT(A40,7),Opérateur_Territoire!$B$2:$D$120,3,0),"à saisir (Opérateur_Territoire)")</f>
        <v>Territoires du Haut-Rhin – Biodiversité (Agence de l'eau Rhin-Meuse)</v>
      </c>
      <c r="F40" s="35" t="str">
        <f aca="false">IFERROR(VLOOKUP(LEFT(A40,7),Opérateur_Territoire!$B$2:$J$120,6,0),"à saisir (Opérateur_Territoire)")</f>
        <v>Chambre d'agriculture d'Alsace – M. Nicolas JEANNIN (animateur)</v>
      </c>
      <c r="G40" s="35" t="str">
        <f aca="false">IFERROR(VLOOKUP(LEFT(A40,7),Opérateur_Territoire!$B$2:$J$120,7,0),"à saisir (Opérateur_Territoire)")</f>
        <v>11 rue Jean Mermoz – BP 80038 – 68127 SAINTE-CROIX-EN-PLAINE</v>
      </c>
      <c r="H40" s="35" t="str">
        <f aca="false">IFERROR(VLOOKUP(LEFT(A40,7),Opérateur_Territoire!$B$2:$J$120,8,0),"à saisir (Opérateur_Territoire)")</f>
        <v>06 48 22 58 56</v>
      </c>
      <c r="I40" s="35" t="str">
        <f aca="false">IFERROR(VLOOKUP(LEFT(A40,7),Opérateur_Territoire!$B$2:$J$120,9,0),"à saisir (Opérateur_Territoire)")</f>
        <v>nicolas.jeannin@alsace.chambagri.fr</v>
      </c>
      <c r="J40" s="36"/>
      <c r="K40" s="36"/>
      <c r="L40" s="37"/>
      <c r="M40" s="38"/>
      <c r="N40" s="39"/>
      <c r="O40" s="38"/>
      <c r="P40" s="39"/>
      <c r="Q40" s="38"/>
      <c r="R40" s="39"/>
      <c r="S40" s="38"/>
      <c r="T40" s="39"/>
      <c r="U40" s="38"/>
      <c r="V40" s="38"/>
      <c r="W40" s="40"/>
      <c r="X40" s="41"/>
      <c r="Y40" s="42"/>
      <c r="Z40" s="43"/>
      <c r="AA40" s="44"/>
      <c r="AB40" s="44"/>
      <c r="AC40" s="45"/>
      <c r="AD40" s="45"/>
      <c r="AE40" s="46"/>
      <c r="AF40" s="47"/>
      <c r="AG40" s="47"/>
      <c r="AMC40" s="19"/>
      <c r="AMD40" s="19"/>
      <c r="AME40" s="20"/>
      <c r="AMF40" s="20"/>
      <c r="AMG40" s="20"/>
      <c r="AMH40" s="20"/>
      <c r="AMI40" s="20"/>
    </row>
    <row r="41" s="48" customFormat="true" ht="25.5" hidden="false" customHeight="true" outlineLevel="0" collapsed="false">
      <c r="A41" s="33" t="s">
        <v>740</v>
      </c>
      <c r="B41" s="33" t="str">
        <f aca="false">IF(A41="","saisir code MAEC (colonne A)",RIGHT(A41,4))</f>
        <v>PRA1</v>
      </c>
      <c r="C41" s="34" t="str">
        <f aca="false">IFERROR(VLOOKUP(LEFT(A41,7),Opérateur_Territoire!$B$2:$D$120,2,0),"à saisir (Opérateur_Territoire)")</f>
        <v>CeA</v>
      </c>
      <c r="D41" s="34" t="str">
        <f aca="false">LEFT(A41,7)</f>
        <v>GE_TERE</v>
      </c>
      <c r="E41" s="34" t="str">
        <f aca="false">IFERROR(VLOOKUP(LEFT(A41,7),Opérateur_Territoire!$B$2:$D$120,3,0),"à saisir (Opérateur_Territoire)")</f>
        <v>Territoires du Haut-Rhin – Eau (Agence de l'eau Rhin-Meuse)</v>
      </c>
      <c r="F41" s="35" t="str">
        <f aca="false">IFERROR(VLOOKUP(LEFT(A41,7),Opérateur_Territoire!$B$2:$J$120,6,0),"à saisir (Opérateur_Territoire)")</f>
        <v>Chambre d'agriculture d'Alsace – M. Nicolas JEANNIN (animateur)</v>
      </c>
      <c r="G41" s="35" t="str">
        <f aca="false">IFERROR(VLOOKUP(LEFT(A41,7),Opérateur_Territoire!$B$2:$J$120,7,0),"à saisir (Opérateur_Territoire)")</f>
        <v>11 rue Jean Mermoz – BP 80038 – 68127 SAINTE-CROIX-EN-PLAINE</v>
      </c>
      <c r="H41" s="35" t="str">
        <f aca="false">IFERROR(VLOOKUP(LEFT(A41,7),Opérateur_Territoire!$B$2:$J$120,8,0),"à saisir (Opérateur_Territoire)")</f>
        <v>06 48 22 58 56</v>
      </c>
      <c r="I41" s="35" t="str">
        <f aca="false">IFERROR(VLOOKUP(LEFT(A41,7),Opérateur_Territoire!$B$2:$J$120,9,0),"à saisir (Opérateur_Territoire)")</f>
        <v>nicolas.jeannin@alsace.chambagri.fr</v>
      </c>
      <c r="J41" s="36"/>
      <c r="K41" s="36"/>
      <c r="L41" s="37"/>
      <c r="M41" s="38"/>
      <c r="N41" s="39"/>
      <c r="O41" s="38"/>
      <c r="P41" s="39"/>
      <c r="Q41" s="38"/>
      <c r="R41" s="39"/>
      <c r="S41" s="38"/>
      <c r="T41" s="39"/>
      <c r="U41" s="38"/>
      <c r="V41" s="38"/>
      <c r="W41" s="40"/>
      <c r="X41" s="41"/>
      <c r="Y41" s="42"/>
      <c r="Z41" s="43"/>
      <c r="AA41" s="44"/>
      <c r="AB41" s="44"/>
      <c r="AC41" s="45"/>
      <c r="AD41" s="45"/>
      <c r="AE41" s="46"/>
      <c r="AF41" s="47"/>
      <c r="AG41" s="47"/>
      <c r="AMC41" s="19"/>
      <c r="AMD41" s="19"/>
      <c r="AME41" s="20"/>
      <c r="AMF41" s="20"/>
      <c r="AMG41" s="20"/>
      <c r="AMH41" s="20"/>
      <c r="AMI41" s="20"/>
    </row>
    <row r="42" s="48" customFormat="true" ht="25.5" hidden="false" customHeight="true" outlineLevel="0" collapsed="false">
      <c r="A42" s="33" t="s">
        <v>741</v>
      </c>
      <c r="B42" s="33" t="str">
        <f aca="false">IF(A42="","saisir code MAEC (colonne A)",RIGHT(A42,4))</f>
        <v>PRA3</v>
      </c>
      <c r="C42" s="34" t="str">
        <f aca="false">IFERROR(VLOOKUP(LEFT(A42,7),Opérateur_Territoire!$B$2:$D$120,2,0),"à saisir (Opérateur_Territoire)")</f>
        <v>CeA</v>
      </c>
      <c r="D42" s="34" t="str">
        <f aca="false">LEFT(A42,7)</f>
        <v>GE_TERE</v>
      </c>
      <c r="E42" s="34" t="str">
        <f aca="false">IFERROR(VLOOKUP(LEFT(A42,7),Opérateur_Territoire!$B$2:$D$120,3,0),"à saisir (Opérateur_Territoire)")</f>
        <v>Territoires du Haut-Rhin – Eau (Agence de l'eau Rhin-Meuse)</v>
      </c>
      <c r="F42" s="35" t="str">
        <f aca="false">IFERROR(VLOOKUP(LEFT(A42,7),Opérateur_Territoire!$B$2:$J$120,6,0),"à saisir (Opérateur_Territoire)")</f>
        <v>Chambre d'agriculture d'Alsace – M. Nicolas JEANNIN (animateur)</v>
      </c>
      <c r="G42" s="35" t="str">
        <f aca="false">IFERROR(VLOOKUP(LEFT(A42,7),Opérateur_Territoire!$B$2:$J$120,7,0),"à saisir (Opérateur_Territoire)")</f>
        <v>11 rue Jean Mermoz – BP 80038 – 68127 SAINTE-CROIX-EN-PLAINE</v>
      </c>
      <c r="H42" s="35" t="str">
        <f aca="false">IFERROR(VLOOKUP(LEFT(A42,7),Opérateur_Territoire!$B$2:$J$120,8,0),"à saisir (Opérateur_Territoire)")</f>
        <v>06 48 22 58 56</v>
      </c>
      <c r="I42" s="35" t="str">
        <f aca="false">IFERROR(VLOOKUP(LEFT(A42,7),Opérateur_Territoire!$B$2:$J$120,9,0),"à saisir (Opérateur_Territoire)")</f>
        <v>nicolas.jeannin@alsace.chambagri.fr</v>
      </c>
      <c r="J42" s="36"/>
      <c r="K42" s="36"/>
      <c r="L42" s="37"/>
      <c r="M42" s="38"/>
      <c r="N42" s="39"/>
      <c r="O42" s="38"/>
      <c r="P42" s="39"/>
      <c r="Q42" s="38"/>
      <c r="R42" s="39"/>
      <c r="S42" s="38"/>
      <c r="T42" s="39"/>
      <c r="U42" s="38"/>
      <c r="V42" s="38"/>
      <c r="W42" s="40"/>
      <c r="X42" s="41"/>
      <c r="Y42" s="42"/>
      <c r="Z42" s="43"/>
      <c r="AA42" s="44"/>
      <c r="AB42" s="44"/>
      <c r="AC42" s="45"/>
      <c r="AD42" s="45"/>
      <c r="AE42" s="46"/>
      <c r="AF42" s="47"/>
      <c r="AG42" s="47"/>
      <c r="AMC42" s="19"/>
      <c r="AMD42" s="19"/>
      <c r="AME42" s="20"/>
      <c r="AMF42" s="20"/>
      <c r="AMG42" s="20"/>
      <c r="AMH42" s="20"/>
      <c r="AMI42" s="20"/>
    </row>
    <row r="43" s="48" customFormat="true" ht="25.5" hidden="false" customHeight="true" outlineLevel="0" collapsed="false">
      <c r="A43" s="33" t="s">
        <v>742</v>
      </c>
      <c r="B43" s="33" t="str">
        <f aca="false">IF(A43="","saisir code MAEC (colonne A)",RIGHT(A43,4))</f>
        <v>OUV1</v>
      </c>
      <c r="C43" s="34" t="str">
        <f aca="false">IFERROR(VLOOKUP(LEFT(A43,7),Opérateur_Territoire!$B$2:$D$120,2,0),"à saisir (Opérateur_Territoire)")</f>
        <v>CeA</v>
      </c>
      <c r="D43" s="34" t="str">
        <f aca="false">LEFT(A43,7)</f>
        <v>GE_TERN</v>
      </c>
      <c r="E43" s="34" t="str">
        <f aca="false">IFERROR(VLOOKUP(LEFT(A43,7),Opérateur_Territoire!$B$2:$D$120,3,0),"à saisir (Opérateur_Territoire)")</f>
        <v>Territoires du Haut-Rhin – Natura 2000</v>
      </c>
      <c r="F43" s="35" t="str">
        <f aca="false">IFERROR(VLOOKUP(LEFT(A43,7),Opérateur_Territoire!$B$2:$J$120,6,0),"à saisir (Opérateur_Territoire)")</f>
        <v>Chambre d'agriculture d'Alsace – M. Nicolas JEANNIN (animateur)</v>
      </c>
      <c r="G43" s="35" t="str">
        <f aca="false">IFERROR(VLOOKUP(LEFT(A43,7),Opérateur_Territoire!$B$2:$J$120,7,0),"à saisir (Opérateur_Territoire)")</f>
        <v>11 rue Jean Mermoz – BP 80038 – 68127 SAINTE-CROIX-EN-PLAINE</v>
      </c>
      <c r="H43" s="35" t="str">
        <f aca="false">IFERROR(VLOOKUP(LEFT(A43,7),Opérateur_Territoire!$B$2:$J$120,8,0),"à saisir (Opérateur_Territoire)")</f>
        <v>06 48 22 58 56</v>
      </c>
      <c r="I43" s="35" t="str">
        <f aca="false">IFERROR(VLOOKUP(LEFT(A43,7),Opérateur_Territoire!$B$2:$J$120,9,0),"à saisir (Opérateur_Territoire)")</f>
        <v>nicolas.jeannin@alsace.chambagri.fr</v>
      </c>
      <c r="J43" s="36"/>
      <c r="K43" s="36"/>
      <c r="L43" s="37"/>
      <c r="M43" s="38"/>
      <c r="N43" s="39"/>
      <c r="O43" s="38"/>
      <c r="P43" s="39"/>
      <c r="Q43" s="38"/>
      <c r="R43" s="39"/>
      <c r="S43" s="38"/>
      <c r="T43" s="39"/>
      <c r="U43" s="38"/>
      <c r="V43" s="38"/>
      <c r="W43" s="40"/>
      <c r="X43" s="41"/>
      <c r="Y43" s="42"/>
      <c r="Z43" s="43"/>
      <c r="AA43" s="44"/>
      <c r="AB43" s="44"/>
      <c r="AC43" s="45"/>
      <c r="AD43" s="45"/>
      <c r="AE43" s="46"/>
      <c r="AF43" s="47"/>
      <c r="AG43" s="47"/>
      <c r="AMC43" s="19"/>
      <c r="AMD43" s="19"/>
      <c r="AME43" s="20"/>
      <c r="AMF43" s="20"/>
      <c r="AMG43" s="20"/>
      <c r="AMH43" s="20"/>
      <c r="AMI43" s="20"/>
    </row>
    <row r="44" s="48" customFormat="true" ht="25.5" hidden="false" customHeight="true" outlineLevel="0" collapsed="false">
      <c r="A44" s="33" t="s">
        <v>743</v>
      </c>
      <c r="B44" s="33" t="str">
        <f aca="false">IF(A44="","saisir code MAEC (colonne A)",RIGHT(A44,4))</f>
        <v>OUV2</v>
      </c>
      <c r="C44" s="34" t="str">
        <f aca="false">IFERROR(VLOOKUP(LEFT(A44,7),Opérateur_Territoire!$B$2:$D$120,2,0),"à saisir (Opérateur_Territoire)")</f>
        <v>CeA</v>
      </c>
      <c r="D44" s="34" t="str">
        <f aca="false">LEFT(A44,7)</f>
        <v>GE_TERN</v>
      </c>
      <c r="E44" s="34" t="str">
        <f aca="false">IFERROR(VLOOKUP(LEFT(A44,7),Opérateur_Territoire!$B$2:$D$120,3,0),"à saisir (Opérateur_Territoire)")</f>
        <v>Territoires du Haut-Rhin – Natura 2000</v>
      </c>
      <c r="F44" s="35" t="str">
        <f aca="false">IFERROR(VLOOKUP(LEFT(A44,7),Opérateur_Territoire!$B$2:$J$120,6,0),"à saisir (Opérateur_Territoire)")</f>
        <v>Chambre d'agriculture d'Alsace – M. Nicolas JEANNIN (animateur)</v>
      </c>
      <c r="G44" s="35" t="str">
        <f aca="false">IFERROR(VLOOKUP(LEFT(A44,7),Opérateur_Territoire!$B$2:$J$120,7,0),"à saisir (Opérateur_Territoire)")</f>
        <v>11 rue Jean Mermoz – BP 80038 – 68127 SAINTE-CROIX-EN-PLAINE</v>
      </c>
      <c r="H44" s="35" t="str">
        <f aca="false">IFERROR(VLOOKUP(LEFT(A44,7),Opérateur_Territoire!$B$2:$J$120,8,0),"à saisir (Opérateur_Territoire)")</f>
        <v>06 48 22 58 56</v>
      </c>
      <c r="I44" s="35" t="str">
        <f aca="false">IFERROR(VLOOKUP(LEFT(A44,7),Opérateur_Territoire!$B$2:$J$120,9,0),"à saisir (Opérateur_Territoire)")</f>
        <v>nicolas.jeannin@alsace.chambagri.fr</v>
      </c>
      <c r="J44" s="36"/>
      <c r="K44" s="36"/>
      <c r="L44" s="37"/>
      <c r="M44" s="38"/>
      <c r="N44" s="39"/>
      <c r="O44" s="38"/>
      <c r="P44" s="39"/>
      <c r="Q44" s="38"/>
      <c r="R44" s="39"/>
      <c r="S44" s="38"/>
      <c r="T44" s="39"/>
      <c r="U44" s="38"/>
      <c r="V44" s="38"/>
      <c r="W44" s="40"/>
      <c r="X44" s="41"/>
      <c r="Y44" s="42"/>
      <c r="Z44" s="43"/>
      <c r="AA44" s="44"/>
      <c r="AB44" s="44"/>
      <c r="AC44" s="45"/>
      <c r="AD44" s="45"/>
      <c r="AE44" s="46"/>
      <c r="AF44" s="47"/>
      <c r="AG44" s="47"/>
      <c r="AMC44" s="19"/>
      <c r="AMD44" s="19"/>
      <c r="AME44" s="20"/>
      <c r="AMF44" s="20"/>
      <c r="AMG44" s="20"/>
      <c r="AMH44" s="20"/>
      <c r="AMI44" s="20"/>
    </row>
    <row r="45" s="48" customFormat="true" ht="25.5" hidden="false" customHeight="true" outlineLevel="0" collapsed="false">
      <c r="A45" s="33" t="s">
        <v>744</v>
      </c>
      <c r="B45" s="33" t="str">
        <f aca="false">IF(A45="","saisir code MAEC (colonne A)",RIGHT(A45,4))</f>
        <v>PRA1</v>
      </c>
      <c r="C45" s="34" t="str">
        <f aca="false">IFERROR(VLOOKUP(LEFT(A45,7),Opérateur_Territoire!$B$2:$D$120,2,0),"à saisir (Opérateur_Territoire)")</f>
        <v>CeA</v>
      </c>
      <c r="D45" s="34" t="str">
        <f aca="false">LEFT(A45,7)</f>
        <v>GE_TERN</v>
      </c>
      <c r="E45" s="34" t="str">
        <f aca="false">IFERROR(VLOOKUP(LEFT(A45,7),Opérateur_Territoire!$B$2:$D$120,3,0),"à saisir (Opérateur_Territoire)")</f>
        <v>Territoires du Haut-Rhin – Natura 2000</v>
      </c>
      <c r="F45" s="35" t="str">
        <f aca="false">IFERROR(VLOOKUP(LEFT(A45,7),Opérateur_Territoire!$B$2:$J$120,6,0),"à saisir (Opérateur_Territoire)")</f>
        <v>Chambre d'agriculture d'Alsace – M. Nicolas JEANNIN (animateur)</v>
      </c>
      <c r="G45" s="35" t="str">
        <f aca="false">IFERROR(VLOOKUP(LEFT(A45,7),Opérateur_Territoire!$B$2:$J$120,7,0),"à saisir (Opérateur_Territoire)")</f>
        <v>11 rue Jean Mermoz – BP 80038 – 68127 SAINTE-CROIX-EN-PLAINE</v>
      </c>
      <c r="H45" s="35" t="str">
        <f aca="false">IFERROR(VLOOKUP(LEFT(A45,7),Opérateur_Territoire!$B$2:$J$120,8,0),"à saisir (Opérateur_Territoire)")</f>
        <v>06 48 22 58 56</v>
      </c>
      <c r="I45" s="35" t="str">
        <f aca="false">IFERROR(VLOOKUP(LEFT(A45,7),Opérateur_Territoire!$B$2:$J$120,9,0),"à saisir (Opérateur_Territoire)")</f>
        <v>nicolas.jeannin@alsace.chambagri.fr</v>
      </c>
      <c r="J45" s="36"/>
      <c r="K45" s="36"/>
      <c r="L45" s="37"/>
      <c r="M45" s="38"/>
      <c r="N45" s="39"/>
      <c r="O45" s="38"/>
      <c r="P45" s="39"/>
      <c r="Q45" s="38"/>
      <c r="R45" s="39"/>
      <c r="S45" s="38"/>
      <c r="T45" s="39"/>
      <c r="U45" s="38"/>
      <c r="V45" s="38"/>
      <c r="W45" s="40"/>
      <c r="X45" s="41"/>
      <c r="Y45" s="42"/>
      <c r="Z45" s="43"/>
      <c r="AA45" s="44"/>
      <c r="AB45" s="44"/>
      <c r="AC45" s="45"/>
      <c r="AD45" s="45"/>
      <c r="AE45" s="46"/>
      <c r="AF45" s="47"/>
      <c r="AG45" s="47"/>
      <c r="AMC45" s="19"/>
      <c r="AMD45" s="19"/>
      <c r="AME45" s="20"/>
      <c r="AMF45" s="20"/>
      <c r="AMG45" s="20"/>
      <c r="AMH45" s="20"/>
      <c r="AMI45" s="20"/>
    </row>
    <row r="46" s="48" customFormat="true" ht="25.5" hidden="false" customHeight="true" outlineLevel="0" collapsed="false">
      <c r="A46" s="33" t="s">
        <v>745</v>
      </c>
      <c r="B46" s="33" t="str">
        <f aca="false">IF(A46="","saisir code MAEC (colonne A)",RIGHT(A46,4))</f>
        <v>PRA1</v>
      </c>
      <c r="C46" s="34" t="str">
        <f aca="false">IFERROR(VLOOKUP(LEFT(A46,7),Opérateur_Territoire!$B$2:$D$120,2,0),"à saisir (Opérateur_Territoire)")</f>
        <v>CeA</v>
      </c>
      <c r="D46" s="34" t="str">
        <f aca="false">LEFT(A46,7)</f>
        <v>GE_ZE15</v>
      </c>
      <c r="E46" s="34" t="str">
        <f aca="false">IFERROR(VLOOKUP(LEFT(A46,7),Opérateur_Territoire!$B$2:$D$120,3,0),"à saisir (Opérateur_Territoire)")</f>
        <v>Rieds Zembs, Dachsbach, Bruch de l’Andlau – Biodiversité – Avifaune (Agence de l'eau Rhin-Meuse)</v>
      </c>
      <c r="F46" s="35" t="str">
        <f aca="false">IFERROR(VLOOKUP(LEFT(A46,7),Opérateur_Territoire!$B$2:$J$120,6,0),"à saisir (Opérateur_Territoire)")</f>
        <v>Collectivité européenne d'Alsace</v>
      </c>
      <c r="G46" s="35" t="str">
        <f aca="false">IFERROR(VLOOKUP(LEFT(A46,7),Opérateur_Territoire!$B$2:$J$120,7,0),"à saisir (Opérateur_Territoire)")</f>
        <v>Direction de l’environnement et de l’agriculture – Service environnement et territoires – Place du Quartier Blanc – F-67964 STRASBOURG Cedex</v>
      </c>
      <c r="H46" s="35" t="str">
        <f aca="false">IFERROR(VLOOKUP(LEFT(A46,7),Opérateur_Territoire!$B$2:$J$120,8,0),"à saisir (Opérateur_Territoire)")</f>
        <v>03 88 76 64 06</v>
      </c>
      <c r="I46" s="35" t="str">
        <f aca="false">IFERROR(VLOOKUP(LEFT(A46,7),Opérateur_Territoire!$B$2:$J$120,9,0),"à saisir (Opérateur_Territoire)")</f>
        <v>vanessa.garnero@alsace.eu</v>
      </c>
      <c r="J46" s="36"/>
      <c r="K46" s="36"/>
      <c r="L46" s="37"/>
      <c r="M46" s="38"/>
      <c r="N46" s="39"/>
      <c r="O46" s="38"/>
      <c r="P46" s="39"/>
      <c r="Q46" s="38"/>
      <c r="R46" s="39"/>
      <c r="S46" s="38"/>
      <c r="T46" s="39"/>
      <c r="U46" s="38"/>
      <c r="V46" s="38"/>
      <c r="W46" s="40"/>
      <c r="X46" s="41"/>
      <c r="Y46" s="42"/>
      <c r="Z46" s="43"/>
      <c r="AA46" s="44"/>
      <c r="AB46" s="44"/>
      <c r="AC46" s="45"/>
      <c r="AD46" s="45"/>
      <c r="AE46" s="46"/>
      <c r="AF46" s="47"/>
      <c r="AG46" s="47"/>
      <c r="AMC46" s="19"/>
      <c r="AMD46" s="19"/>
      <c r="AME46" s="20"/>
      <c r="AMF46" s="20"/>
      <c r="AMG46" s="20"/>
      <c r="AMH46" s="20"/>
      <c r="AMI46" s="20"/>
    </row>
    <row r="47" s="48" customFormat="true" ht="25.5" hidden="false" customHeight="true" outlineLevel="0" collapsed="false">
      <c r="A47" s="33" t="s">
        <v>746</v>
      </c>
      <c r="B47" s="33" t="str">
        <f aca="false">IF(A47="","saisir code MAEC (colonne A)",RIGHT(A47,4))</f>
        <v>PRA1</v>
      </c>
      <c r="C47" s="34" t="str">
        <f aca="false">IFERROR(VLOOKUP(LEFT(A47,7),Opérateur_Territoire!$B$2:$D$120,2,0),"à saisir (Opérateur_Territoire)")</f>
        <v>CeA</v>
      </c>
      <c r="D47" s="34" t="str">
        <f aca="false">LEFT(A47,7)</f>
        <v>GE_ZE1N</v>
      </c>
      <c r="E47" s="34" t="str">
        <f aca="false">IFERROR(VLOOKUP(LEFT(A47,7),Opérateur_Territoire!$B$2:$D$120,3,0),"à saisir (Opérateur_Territoire)")</f>
        <v>Rieds Zembs, Dachsbach, Bruch de l’Andlau – Natura 2000 – Avifaune</v>
      </c>
      <c r="F47" s="35" t="str">
        <f aca="false">IFERROR(VLOOKUP(LEFT(A47,7),Opérateur_Territoire!$B$2:$J$120,6,0),"à saisir (Opérateur_Territoire)")</f>
        <v>Collectivité européenne d'Alsace</v>
      </c>
      <c r="G47" s="35" t="str">
        <f aca="false">IFERROR(VLOOKUP(LEFT(A47,7),Opérateur_Territoire!$B$2:$J$120,7,0),"à saisir (Opérateur_Territoire)")</f>
        <v>Direction de l’environnement et de l’agriculture – Service environnement et territoires – Place du Quartier Blanc – F-67964 STRASBOURG Cedex</v>
      </c>
      <c r="H47" s="35" t="str">
        <f aca="false">IFERROR(VLOOKUP(LEFT(A47,7),Opérateur_Territoire!$B$2:$J$120,8,0),"à saisir (Opérateur_Territoire)")</f>
        <v>03 88 76 64 06</v>
      </c>
      <c r="I47" s="35" t="str">
        <f aca="false">IFERROR(VLOOKUP(LEFT(A47,7),Opérateur_Territoire!$B$2:$J$120,9,0),"à saisir (Opérateur_Territoire)")</f>
        <v>vanessa.garnero@alsace.eu</v>
      </c>
      <c r="J47" s="36"/>
      <c r="K47" s="36"/>
      <c r="L47" s="37"/>
      <c r="M47" s="38"/>
      <c r="N47" s="39"/>
      <c r="O47" s="38"/>
      <c r="P47" s="39"/>
      <c r="Q47" s="38"/>
      <c r="R47" s="39"/>
      <c r="S47" s="38"/>
      <c r="T47" s="39"/>
      <c r="U47" s="38"/>
      <c r="V47" s="38"/>
      <c r="W47" s="40"/>
      <c r="X47" s="41"/>
      <c r="Y47" s="42"/>
      <c r="Z47" s="43"/>
      <c r="AA47" s="44"/>
      <c r="AB47" s="44"/>
      <c r="AC47" s="45"/>
      <c r="AD47" s="45"/>
      <c r="AE47" s="46"/>
      <c r="AF47" s="47"/>
      <c r="AG47" s="47"/>
      <c r="AMC47" s="19"/>
      <c r="AMD47" s="19"/>
      <c r="AME47" s="20"/>
      <c r="AMF47" s="20"/>
      <c r="AMG47" s="20"/>
      <c r="AMH47" s="20"/>
      <c r="AMI47" s="20"/>
    </row>
    <row r="48" s="48" customFormat="true" ht="25.5" hidden="false" customHeight="true" outlineLevel="0" collapsed="false">
      <c r="A48" s="33" t="s">
        <v>747</v>
      </c>
      <c r="B48" s="33" t="str">
        <f aca="false">IF(A48="","saisir code MAEC (colonne A)",RIGHT(A48,4))</f>
        <v>PRA1</v>
      </c>
      <c r="C48" s="34" t="str">
        <f aca="false">IFERROR(VLOOKUP(LEFT(A48,7),Opérateur_Territoire!$B$2:$D$120,2,0),"à saisir (Opérateur_Territoire)")</f>
        <v>CeA</v>
      </c>
      <c r="D48" s="34" t="str">
        <f aca="false">LEFT(A48,7)</f>
        <v>GE_ZE25</v>
      </c>
      <c r="E48" s="34" t="str">
        <f aca="false">IFERROR(VLOOKUP(LEFT(A48,7),Opérateur_Territoire!$B$2:$D$120,3,0),"à saisir (Opérateur_Territoire)")</f>
        <v>Rieds Zembs, Dachsbach, Bruch de l’Andlau – Biodiversité – Maculinea (Agence de l'eau Rhin-Meuse)</v>
      </c>
      <c r="F48" s="35" t="str">
        <f aca="false">IFERROR(VLOOKUP(LEFT(A48,7),Opérateur_Territoire!$B$2:$J$120,6,0),"à saisir (Opérateur_Territoire)")</f>
        <v>Collectivité européenne d'Alsace</v>
      </c>
      <c r="G48" s="35" t="str">
        <f aca="false">IFERROR(VLOOKUP(LEFT(A48,7),Opérateur_Territoire!$B$2:$J$120,7,0),"à saisir (Opérateur_Territoire)")</f>
        <v>Direction de l’environnement et de l’agriculture – Service environnement et territoires – Place du Quartier Blanc – F-67964 STRASBOURG Cedex</v>
      </c>
      <c r="H48" s="35" t="str">
        <f aca="false">IFERROR(VLOOKUP(LEFT(A48,7),Opérateur_Territoire!$B$2:$J$120,8,0),"à saisir (Opérateur_Territoire)")</f>
        <v>03 88 76 64 06</v>
      </c>
      <c r="I48" s="35" t="str">
        <f aca="false">IFERROR(VLOOKUP(LEFT(A48,7),Opérateur_Territoire!$B$2:$J$120,9,0),"à saisir (Opérateur_Territoire)")</f>
        <v>vanessa.garnero@alsace.eu</v>
      </c>
      <c r="J48" s="36"/>
      <c r="K48" s="36"/>
      <c r="L48" s="37"/>
      <c r="M48" s="38"/>
      <c r="N48" s="39"/>
      <c r="O48" s="38"/>
      <c r="P48" s="39"/>
      <c r="Q48" s="38"/>
      <c r="R48" s="39"/>
      <c r="S48" s="38"/>
      <c r="T48" s="39"/>
      <c r="U48" s="38"/>
      <c r="V48" s="38"/>
      <c r="W48" s="40"/>
      <c r="X48" s="41"/>
      <c r="Y48" s="42"/>
      <c r="Z48" s="43"/>
      <c r="AA48" s="44"/>
      <c r="AB48" s="44"/>
      <c r="AC48" s="45"/>
      <c r="AD48" s="45"/>
      <c r="AE48" s="46"/>
      <c r="AF48" s="47"/>
      <c r="AG48" s="47"/>
      <c r="AMC48" s="19"/>
      <c r="AMD48" s="19"/>
      <c r="AME48" s="20"/>
      <c r="AMF48" s="20"/>
      <c r="AMG48" s="20"/>
      <c r="AMH48" s="20"/>
      <c r="AMI48" s="20"/>
    </row>
    <row r="49" s="48" customFormat="true" ht="25.5" hidden="false" customHeight="true" outlineLevel="0" collapsed="false">
      <c r="A49" s="33" t="s">
        <v>748</v>
      </c>
      <c r="B49" s="33" t="str">
        <f aca="false">IF(A49="","saisir code MAEC (colonne A)",RIGHT(A49,4))</f>
        <v>PRA1</v>
      </c>
      <c r="C49" s="34" t="str">
        <f aca="false">IFERROR(VLOOKUP(LEFT(A49,7),Opérateur_Territoire!$B$2:$D$120,2,0),"à saisir (Opérateur_Territoire)")</f>
        <v>CeA</v>
      </c>
      <c r="D49" s="34" t="str">
        <f aca="false">LEFT(A49,7)</f>
        <v>GE_ZE2N</v>
      </c>
      <c r="E49" s="34" t="str">
        <f aca="false">IFERROR(VLOOKUP(LEFT(A49,7),Opérateur_Territoire!$B$2:$D$120,3,0),"à saisir (Opérateur_Territoire)")</f>
        <v>Rieds Zembs, Dachsbach, Bruch de l’Andlau – Natura 2000 – Maculinea</v>
      </c>
      <c r="F49" s="35" t="str">
        <f aca="false">IFERROR(VLOOKUP(LEFT(A49,7),Opérateur_Territoire!$B$2:$J$120,6,0),"à saisir (Opérateur_Territoire)")</f>
        <v>Collectivité européenne d'Alsace</v>
      </c>
      <c r="G49" s="35" t="str">
        <f aca="false">IFERROR(VLOOKUP(LEFT(A49,7),Opérateur_Territoire!$B$2:$J$120,7,0),"à saisir (Opérateur_Territoire)")</f>
        <v>Direction de l’environnement et de l’agriculture – Service environnement et territoires – Place du Quartier Blanc – F-67964 STRASBOURG Cedex</v>
      </c>
      <c r="H49" s="35" t="str">
        <f aca="false">IFERROR(VLOOKUP(LEFT(A49,7),Opérateur_Territoire!$B$2:$J$120,8,0),"à saisir (Opérateur_Territoire)")</f>
        <v>03 88 76 64 06</v>
      </c>
      <c r="I49" s="35" t="str">
        <f aca="false">IFERROR(VLOOKUP(LEFT(A49,7),Opérateur_Territoire!$B$2:$J$120,9,0),"à saisir (Opérateur_Territoire)")</f>
        <v>vanessa.garnero@alsace.eu</v>
      </c>
      <c r="J49" s="36"/>
      <c r="K49" s="36"/>
      <c r="L49" s="37"/>
      <c r="M49" s="38"/>
      <c r="N49" s="39"/>
      <c r="O49" s="38"/>
      <c r="P49" s="39"/>
      <c r="Q49" s="38"/>
      <c r="R49" s="39"/>
      <c r="S49" s="38"/>
      <c r="T49" s="39"/>
      <c r="U49" s="38"/>
      <c r="V49" s="38"/>
      <c r="W49" s="40"/>
      <c r="X49" s="41"/>
      <c r="Y49" s="42"/>
      <c r="Z49" s="43"/>
      <c r="AA49" s="44"/>
      <c r="AB49" s="44"/>
      <c r="AC49" s="45"/>
      <c r="AD49" s="45"/>
      <c r="AE49" s="46"/>
      <c r="AF49" s="47"/>
      <c r="AG49" s="47"/>
      <c r="AMC49" s="19"/>
      <c r="AMD49" s="19"/>
      <c r="AME49" s="20"/>
      <c r="AMF49" s="20"/>
      <c r="AMG49" s="20"/>
      <c r="AMH49" s="20"/>
      <c r="AMI49" s="20"/>
    </row>
    <row r="50" s="48" customFormat="true" ht="25.5" hidden="false" customHeight="true" outlineLevel="0" collapsed="false">
      <c r="A50" s="33" t="s">
        <v>749</v>
      </c>
      <c r="B50" s="33" t="str">
        <f aca="false">IF(A50="","saisir code MAEC (colonne A)",RIGHT(A50,4))</f>
        <v>PRA1</v>
      </c>
      <c r="C50" s="34" t="str">
        <f aca="false">IFERROR(VLOOKUP(LEFT(A50,7),Opérateur_Territoire!$B$2:$D$120,2,0),"à saisir (Opérateur_Territoire)")</f>
        <v>CeA</v>
      </c>
      <c r="D50" s="34" t="str">
        <f aca="false">LEFT(A50,7)</f>
        <v>GE_ZO15</v>
      </c>
      <c r="E50" s="34" t="str">
        <f aca="false">IFERROR(VLOOKUP(LEFT(A50,7),Opérateur_Territoire!$B$2:$D$120,3,0),"à saisir (Opérateur_Territoire)")</f>
        <v>Ried de la Zorn – Biodiversité – Avifaune (Agence de l'eau Rhin-Meuse)</v>
      </c>
      <c r="F50" s="35" t="str">
        <f aca="false">IFERROR(VLOOKUP(LEFT(A50,7),Opérateur_Territoire!$B$2:$J$120,6,0),"à saisir (Opérateur_Territoire)")</f>
        <v>Collectivité européenne d'Alsace</v>
      </c>
      <c r="G50" s="35" t="str">
        <f aca="false">IFERROR(VLOOKUP(LEFT(A50,7),Opérateur_Territoire!$B$2:$J$120,7,0),"à saisir (Opérateur_Territoire)")</f>
        <v>Direction de l’environnement et de l’agriculture – Service environnement et territoires – Place du Quartier Blanc – F-67964 STRASBOURG Cedex</v>
      </c>
      <c r="H50" s="35" t="str">
        <f aca="false">IFERROR(VLOOKUP(LEFT(A50,7),Opérateur_Territoire!$B$2:$J$120,8,0),"à saisir (Opérateur_Territoire)")</f>
        <v>03 88 76 64 06</v>
      </c>
      <c r="I50" s="35" t="str">
        <f aca="false">IFERROR(VLOOKUP(LEFT(A50,7),Opérateur_Territoire!$B$2:$J$120,9,0),"à saisir (Opérateur_Territoire)")</f>
        <v>vanessa.garnero@alsace.eu</v>
      </c>
      <c r="J50" s="36"/>
      <c r="K50" s="36"/>
      <c r="L50" s="37"/>
      <c r="M50" s="38"/>
      <c r="N50" s="39"/>
      <c r="O50" s="38"/>
      <c r="P50" s="39"/>
      <c r="Q50" s="38"/>
      <c r="R50" s="39"/>
      <c r="S50" s="38"/>
      <c r="T50" s="39"/>
      <c r="U50" s="38"/>
      <c r="V50" s="38"/>
      <c r="W50" s="40"/>
      <c r="X50" s="41"/>
      <c r="Y50" s="42"/>
      <c r="Z50" s="43"/>
      <c r="AA50" s="44"/>
      <c r="AB50" s="44"/>
      <c r="AC50" s="45"/>
      <c r="AD50" s="45"/>
      <c r="AE50" s="46"/>
      <c r="AF50" s="47"/>
      <c r="AG50" s="47"/>
      <c r="AMC50" s="19"/>
      <c r="AMD50" s="19"/>
      <c r="AME50" s="20"/>
      <c r="AMF50" s="20"/>
      <c r="AMG50" s="20"/>
      <c r="AMH50" s="20"/>
      <c r="AMI50" s="20"/>
    </row>
    <row r="51" s="48" customFormat="true" ht="25.5" hidden="false" customHeight="true" outlineLevel="0" collapsed="false">
      <c r="A51" s="33" t="s">
        <v>750</v>
      </c>
      <c r="B51" s="33" t="str">
        <f aca="false">IF(A51="","saisir code MAEC (colonne A)",RIGHT(A51,4))</f>
        <v>PRA1</v>
      </c>
      <c r="C51" s="34" t="str">
        <f aca="false">IFERROR(VLOOKUP(LEFT(A51,7),Opérateur_Territoire!$B$2:$D$120,2,0),"à saisir (Opérateur_Territoire)")</f>
        <v>CeA</v>
      </c>
      <c r="D51" s="34" t="str">
        <f aca="false">LEFT(A51,7)</f>
        <v>GE_ZO25</v>
      </c>
      <c r="E51" s="34" t="str">
        <f aca="false">IFERROR(VLOOKUP(LEFT(A51,7),Opérateur_Territoire!$B$2:$D$120,3,0),"à saisir (Opérateur_Territoire)")</f>
        <v>Ried de la Zorn – Biodiversité – Maculinea (Agence de l'eau Rhin-Meuse)</v>
      </c>
      <c r="F51" s="35" t="str">
        <f aca="false">IFERROR(VLOOKUP(LEFT(A51,7),Opérateur_Territoire!$B$2:$J$120,6,0),"à saisir (Opérateur_Territoire)")</f>
        <v>Collectivité européenne d'Alsace</v>
      </c>
      <c r="G51" s="35" t="str">
        <f aca="false">IFERROR(VLOOKUP(LEFT(A51,7),Opérateur_Territoire!$B$2:$J$120,7,0),"à saisir (Opérateur_Territoire)")</f>
        <v>Direction de l’environnement et de l’agriculture – Service environnement et territoires – Place du Quartier Blanc – F-67964 STRASBOURG Cedex</v>
      </c>
      <c r="H51" s="35" t="str">
        <f aca="false">IFERROR(VLOOKUP(LEFT(A51,7),Opérateur_Territoire!$B$2:$J$120,8,0),"à saisir (Opérateur_Territoire)")</f>
        <v>03 88 76 64 06</v>
      </c>
      <c r="I51" s="35" t="str">
        <f aca="false">IFERROR(VLOOKUP(LEFT(A51,7),Opérateur_Territoire!$B$2:$J$120,9,0),"à saisir (Opérateur_Territoire)")</f>
        <v>vanessa.garnero@alsace.eu</v>
      </c>
      <c r="J51" s="36"/>
      <c r="K51" s="36"/>
      <c r="L51" s="37"/>
      <c r="M51" s="38"/>
      <c r="N51" s="39"/>
      <c r="O51" s="38"/>
      <c r="P51" s="39"/>
      <c r="Q51" s="38"/>
      <c r="R51" s="39"/>
      <c r="S51" s="38"/>
      <c r="T51" s="39"/>
      <c r="U51" s="38"/>
      <c r="V51" s="38"/>
      <c r="W51" s="40"/>
      <c r="X51" s="41"/>
      <c r="Y51" s="42"/>
      <c r="Z51" s="43"/>
      <c r="AA51" s="44"/>
      <c r="AB51" s="44"/>
      <c r="AC51" s="45"/>
      <c r="AD51" s="45"/>
      <c r="AE51" s="46"/>
      <c r="AF51" s="47"/>
      <c r="AG51" s="47"/>
      <c r="AMC51" s="19"/>
      <c r="AMD51" s="19"/>
      <c r="AME51" s="20"/>
      <c r="AMF51" s="20"/>
      <c r="AMG51" s="20"/>
      <c r="AMH51" s="20"/>
      <c r="AMI51" s="20"/>
    </row>
    <row r="52" s="48" customFormat="true" ht="25.5" hidden="false" customHeight="true" outlineLevel="0" collapsed="false">
      <c r="A52" s="33" t="s">
        <v>751</v>
      </c>
      <c r="B52" s="33" t="str">
        <f aca="false">IF(A52="","saisir code MAEC (colonne A)",RIGHT(A52,4))</f>
        <v>PRA1</v>
      </c>
      <c r="C52" s="34" t="str">
        <f aca="false">IFERROR(VLOOKUP(LEFT(A52,7),Opérateur_Territoire!$B$2:$D$120,2,0),"à saisir (Opérateur_Territoire)")</f>
        <v>CeA</v>
      </c>
      <c r="D52" s="34" t="str">
        <f aca="false">LEFT(A52,7)</f>
        <v>GE_ZOXE</v>
      </c>
      <c r="E52" s="34" t="str">
        <f aca="false">IFERROR(VLOOKUP(LEFT(A52,7),Opérateur_Territoire!$B$2:$D$120,3,0),"à saisir (Opérateur_Territoire)")</f>
        <v>Ried de la Zorn – Eau (Agence de l'eau Rhin-Meuse)</v>
      </c>
      <c r="F52" s="35" t="str">
        <f aca="false">IFERROR(VLOOKUP(LEFT(A52,7),Opérateur_Territoire!$B$2:$J$120,6,0),"à saisir (Opérateur_Territoire)")</f>
        <v>Collectivité européenne d'Alsace</v>
      </c>
      <c r="G52" s="35" t="str">
        <f aca="false">IFERROR(VLOOKUP(LEFT(A52,7),Opérateur_Territoire!$B$2:$J$120,7,0),"à saisir (Opérateur_Territoire)")</f>
        <v>Direction de l’environnement et de l’agriculture – Service environnement et territoires – Place du Quartier Blanc – F-67964 STRASBOURG Cedex</v>
      </c>
      <c r="H52" s="35" t="str">
        <f aca="false">IFERROR(VLOOKUP(LEFT(A52,7),Opérateur_Territoire!$B$2:$J$120,8,0),"à saisir (Opérateur_Territoire)")</f>
        <v>03 88 76 64 06</v>
      </c>
      <c r="I52" s="35" t="str">
        <f aca="false">IFERROR(VLOOKUP(LEFT(A52,7),Opérateur_Territoire!$B$2:$J$120,9,0),"à saisir (Opérateur_Territoire)")</f>
        <v>vanessa.garnero@alsace.eu</v>
      </c>
      <c r="J52" s="36"/>
      <c r="K52" s="36"/>
      <c r="L52" s="37"/>
      <c r="M52" s="38"/>
      <c r="N52" s="39"/>
      <c r="O52" s="38"/>
      <c r="P52" s="39"/>
      <c r="Q52" s="38"/>
      <c r="R52" s="39"/>
      <c r="S52" s="38"/>
      <c r="T52" s="39"/>
      <c r="U52" s="38"/>
      <c r="V52" s="38"/>
      <c r="W52" s="40"/>
      <c r="X52" s="41"/>
      <c r="Y52" s="42"/>
      <c r="Z52" s="43"/>
      <c r="AA52" s="44"/>
      <c r="AB52" s="44"/>
      <c r="AC52" s="45"/>
      <c r="AD52" s="45"/>
      <c r="AE52" s="46"/>
      <c r="AF52" s="47"/>
      <c r="AG52" s="47"/>
      <c r="AMC52" s="19"/>
      <c r="AMD52" s="19"/>
      <c r="AME52" s="20"/>
      <c r="AMF52" s="20"/>
      <c r="AMG52" s="20"/>
      <c r="AMH52" s="20"/>
      <c r="AMI52" s="20"/>
    </row>
    <row r="53" s="48" customFormat="true" ht="25.5" hidden="false" customHeight="true" outlineLevel="0" collapsed="false">
      <c r="A53" s="33" t="s">
        <v>752</v>
      </c>
      <c r="B53" s="33" t="str">
        <f aca="false">IF(A53="","saisir code MAEC (colonne A)",RIGHT(A53,4))</f>
        <v>PRA1</v>
      </c>
      <c r="C53" s="34" t="str">
        <f aca="false">IFERROR(VLOOKUP(LEFT(A53,7),Opérateur_Territoire!$B$2:$D$120,2,0),"à saisir (Opérateur_Territoire)")</f>
        <v>Grand Nancy</v>
      </c>
      <c r="D53" s="34" t="str">
        <f aca="false">LEFT(A53,7)</f>
        <v>GE_MLZN</v>
      </c>
      <c r="E53" s="34" t="str">
        <f aca="false">IFERROR(VLOOKUP(LEFT(A53,7),Opérateur_Territoire!$B$2:$D$120,3,0),"à saisir (Opérateur_Territoire)")</f>
        <v>Plateau de Malzéville – Natura 2000</v>
      </c>
      <c r="F53" s="35" t="str">
        <f aca="false">IFERROR(VLOOKUP(LEFT(A53,7),Opérateur_Territoire!$B$2:$J$120,6,0),"à saisir (Opérateur_Territoire)")</f>
        <v>Métropole du Grand Nancy</v>
      </c>
      <c r="G53" s="35" t="str">
        <f aca="false">IFERROR(VLOOKUP(LEFT(A53,7),Opérateur_Territoire!$B$2:$J$120,7,0),"à saisir (Opérateur_Territoire)")</f>
        <v>Nathalie WARIN – 22 viaduc Kennedy – 54035 NANCY Cedex</v>
      </c>
      <c r="H53" s="35" t="str">
        <f aca="false">IFERROR(VLOOKUP(LEFT(A53,7),Opérateur_Territoire!$B$2:$J$120,8,0),"à saisir (Opérateur_Territoire)")</f>
        <v>03 83 91 82 49</v>
      </c>
      <c r="I53" s="35" t="str">
        <f aca="false">IFERROR(VLOOKUP(LEFT(A53,7),Opérateur_Territoire!$B$2:$J$120,9,0),"à saisir (Opérateur_Territoire)")</f>
        <v>nathalie.warin@grand-nancy.org</v>
      </c>
      <c r="J53" s="36"/>
      <c r="K53" s="36"/>
      <c r="L53" s="37"/>
      <c r="M53" s="38"/>
      <c r="N53" s="39"/>
      <c r="O53" s="38"/>
      <c r="P53" s="39"/>
      <c r="Q53" s="38"/>
      <c r="R53" s="39"/>
      <c r="S53" s="38"/>
      <c r="T53" s="39"/>
      <c r="U53" s="38"/>
      <c r="V53" s="38"/>
      <c r="W53" s="40"/>
      <c r="X53" s="41"/>
      <c r="Y53" s="42"/>
      <c r="Z53" s="43"/>
      <c r="AA53" s="44"/>
      <c r="AB53" s="44"/>
      <c r="AC53" s="45"/>
      <c r="AD53" s="45"/>
      <c r="AE53" s="46"/>
      <c r="AF53" s="47"/>
      <c r="AG53" s="47"/>
      <c r="AMC53" s="19"/>
      <c r="AMD53" s="19"/>
      <c r="AME53" s="20"/>
      <c r="AMF53" s="20"/>
      <c r="AMG53" s="20"/>
      <c r="AMH53" s="20"/>
      <c r="AMI53" s="20"/>
    </row>
    <row r="54" s="48" customFormat="true" ht="25.5" hidden="false" customHeight="true" outlineLevel="0" collapsed="false">
      <c r="A54" s="33" t="s">
        <v>753</v>
      </c>
      <c r="B54" s="33" t="str">
        <f aca="false">IF(A54="","saisir code MAEC (colonne A)",RIGHT(A54,4))</f>
        <v>PRA1</v>
      </c>
      <c r="C54" s="34" t="str">
        <f aca="false">IFERROR(VLOOKUP(LEFT(A54,7),Opérateur_Territoire!$B$2:$D$120,2,0),"à saisir (Opérateur_Territoire)")</f>
        <v>Metz Métropole</v>
      </c>
      <c r="D54" s="34" t="str">
        <f aca="false">LEFT(A54,7)</f>
        <v>GE_PPMN</v>
      </c>
      <c r="E54" s="34" t="str">
        <f aca="false">IFERROR(VLOOKUP(LEFT(A54,7),Opérateur_Territoire!$B$2:$D$120,3,0),"à saisir (Opérateur_Territoire)")</f>
        <v>Pelouses du Pays messin – Natura 2000</v>
      </c>
      <c r="F54" s="35" t="str">
        <f aca="false">IFERROR(VLOOKUP(LEFT(A54,7),Opérateur_Territoire!$B$2:$J$120,6,0),"à saisir (Opérateur_Territoire)")</f>
        <v>Eurométropole de Metz</v>
      </c>
      <c r="G54" s="35" t="str">
        <f aca="false">IFERROR(VLOOKUP(LEFT(A54,7),Opérateur_Territoire!$B$2:$J$120,7,0),"à saisir (Opérateur_Territoire)")</f>
        <v>1 place du Parlement de Metz – CS 30353 – 57011 METZ Cedex 1</v>
      </c>
      <c r="H54" s="35" t="str">
        <f aca="false">IFERROR(VLOOKUP(LEFT(A54,7),Opérateur_Territoire!$B$2:$J$120,8,0),"à saisir (Opérateur_Territoire)")</f>
        <v>03 57 88 34 52 ; 06 07 11 02 44</v>
      </c>
      <c r="I54" s="35" t="str">
        <f aca="false">IFERROR(VLOOKUP(LEFT(A54,7),Opérateur_Territoire!$B$2:$J$120,9,0),"à saisir (Opérateur_Territoire)")</f>
        <v>bdiamante@eurometropolemetz.eu</v>
      </c>
      <c r="J54" s="36"/>
      <c r="K54" s="36"/>
      <c r="L54" s="37"/>
      <c r="M54" s="38"/>
      <c r="N54" s="39"/>
      <c r="O54" s="38"/>
      <c r="P54" s="39"/>
      <c r="Q54" s="38"/>
      <c r="R54" s="39"/>
      <c r="S54" s="38"/>
      <c r="T54" s="39"/>
      <c r="U54" s="38"/>
      <c r="V54" s="38"/>
      <c r="W54" s="40"/>
      <c r="X54" s="41"/>
      <c r="Y54" s="42"/>
      <c r="Z54" s="43"/>
      <c r="AA54" s="44"/>
      <c r="AB54" s="44"/>
      <c r="AC54" s="45"/>
      <c r="AD54" s="45"/>
      <c r="AE54" s="46"/>
      <c r="AF54" s="47"/>
      <c r="AG54" s="47"/>
      <c r="AMC54" s="19"/>
      <c r="AMD54" s="19"/>
      <c r="AME54" s="20"/>
      <c r="AMF54" s="20"/>
      <c r="AMG54" s="20"/>
      <c r="AMH54" s="20"/>
      <c r="AMI54" s="20"/>
    </row>
    <row r="55" s="48" customFormat="true" ht="25.5" hidden="false" customHeight="true" outlineLevel="0" collapsed="false">
      <c r="A55" s="33" t="s">
        <v>754</v>
      </c>
      <c r="B55" s="33" t="str">
        <f aca="false">IF(A55="","saisir code MAEC (colonne A)",RIGHT(A55,4))</f>
        <v>OUV2</v>
      </c>
      <c r="C55" s="34" t="str">
        <f aca="false">IFERROR(VLOOKUP(LEFT(A55,7),Opérateur_Territoire!$B$2:$D$120,2,0),"à saisir (Opérateur_Territoire)")</f>
        <v>Parc national de forêts</v>
      </c>
      <c r="D55" s="34" t="str">
        <f aca="false">LEFT(A55,7)</f>
        <v>GE_PNF1</v>
      </c>
      <c r="E55" s="34" t="str">
        <f aca="false">IFERROR(VLOOKUP(LEFT(A55,7),Opérateur_Territoire!$B$2:$D$120,3,0),"à saisir (Opérateur_Territoire)")</f>
        <v>Parc national de forêts</v>
      </c>
      <c r="F55" s="35" t="str">
        <f aca="false">IFERROR(VLOOKUP(LEFT(A55,7),Opérateur_Territoire!$B$2:$J$120,6,0),"à saisir (Opérateur_Territoire)")</f>
        <v>Parc national de forêts</v>
      </c>
      <c r="G55" s="35" t="str">
        <f aca="false">IFERROR(VLOOKUP(LEFT(A55,7),Opérateur_Territoire!$B$2:$J$120,7,0),"à saisir (Opérateur_Territoire)")</f>
        <v>20 rue Anatole Gabeur – 52210 ARC-EN-BARROIS</v>
      </c>
      <c r="H55" s="35" t="str">
        <f aca="false">IFERROR(VLOOKUP(LEFT(A55,7),Opérateur_Territoire!$B$2:$J$120,8,0),"à saisir (Opérateur_Territoire)")</f>
        <v>06 74 23 31 66</v>
      </c>
      <c r="I55" s="35" t="str">
        <f aca="false">IFERROR(VLOOKUP(LEFT(A55,7),Opérateur_Territoire!$B$2:$J$120,9,0),"à saisir (Opérateur_Territoire)")</f>
        <v>jeanyves.vansteelant@forets-parcnational.fr</v>
      </c>
      <c r="J55" s="36"/>
      <c r="K55" s="36"/>
      <c r="L55" s="37"/>
      <c r="M55" s="38"/>
      <c r="N55" s="39"/>
      <c r="O55" s="38"/>
      <c r="P55" s="39"/>
      <c r="Q55" s="38"/>
      <c r="R55" s="39"/>
      <c r="S55" s="38"/>
      <c r="T55" s="39"/>
      <c r="U55" s="38"/>
      <c r="V55" s="38"/>
      <c r="W55" s="40"/>
      <c r="X55" s="41"/>
      <c r="Y55" s="42"/>
      <c r="Z55" s="43"/>
      <c r="AA55" s="44"/>
      <c r="AB55" s="44"/>
      <c r="AC55" s="45"/>
      <c r="AD55" s="45"/>
      <c r="AE55" s="46"/>
      <c r="AF55" s="47"/>
      <c r="AG55" s="47"/>
      <c r="AMC55" s="19"/>
      <c r="AMD55" s="19"/>
      <c r="AME55" s="20"/>
      <c r="AMF55" s="20"/>
      <c r="AMG55" s="20"/>
      <c r="AMH55" s="20"/>
      <c r="AMI55" s="20"/>
    </row>
    <row r="56" s="48" customFormat="true" ht="25.5" hidden="false" customHeight="true" outlineLevel="0" collapsed="false">
      <c r="A56" s="33" t="s">
        <v>755</v>
      </c>
      <c r="B56" s="33" t="str">
        <f aca="false">IF(A56="","saisir code MAEC (colonne A)",RIGHT(A56,4))</f>
        <v>PRA1</v>
      </c>
      <c r="C56" s="34" t="str">
        <f aca="false">IFERROR(VLOOKUP(LEFT(A56,7),Opérateur_Territoire!$B$2:$D$120,2,0),"à saisir (Opérateur_Territoire)")</f>
        <v>Parc national de forêts</v>
      </c>
      <c r="D56" s="34" t="str">
        <f aca="false">LEFT(A56,7)</f>
        <v>GE_PNF1</v>
      </c>
      <c r="E56" s="34" t="str">
        <f aca="false">IFERROR(VLOOKUP(LEFT(A56,7),Opérateur_Territoire!$B$2:$D$120,3,0),"à saisir (Opérateur_Territoire)")</f>
        <v>Parc national de forêts</v>
      </c>
      <c r="F56" s="35" t="str">
        <f aca="false">IFERROR(VLOOKUP(LEFT(A56,7),Opérateur_Territoire!$B$2:$J$120,6,0),"à saisir (Opérateur_Territoire)")</f>
        <v>Parc national de forêts</v>
      </c>
      <c r="G56" s="35" t="str">
        <f aca="false">IFERROR(VLOOKUP(LEFT(A56,7),Opérateur_Territoire!$B$2:$J$120,7,0),"à saisir (Opérateur_Territoire)")</f>
        <v>20 rue Anatole Gabeur – 52210 ARC-EN-BARROIS</v>
      </c>
      <c r="H56" s="35" t="str">
        <f aca="false">IFERROR(VLOOKUP(LEFT(A56,7),Opérateur_Territoire!$B$2:$J$120,8,0),"à saisir (Opérateur_Territoire)")</f>
        <v>06 74 23 31 66</v>
      </c>
      <c r="I56" s="35" t="str">
        <f aca="false">IFERROR(VLOOKUP(LEFT(A56,7),Opérateur_Territoire!$B$2:$J$120,9,0),"à saisir (Opérateur_Territoire)")</f>
        <v>jeanyves.vansteelant@forets-parcnational.fr</v>
      </c>
      <c r="J56" s="36"/>
      <c r="K56" s="36"/>
      <c r="L56" s="37"/>
      <c r="M56" s="38"/>
      <c r="N56" s="39"/>
      <c r="O56" s="38"/>
      <c r="P56" s="39"/>
      <c r="Q56" s="38"/>
      <c r="R56" s="39"/>
      <c r="S56" s="38"/>
      <c r="T56" s="39"/>
      <c r="U56" s="38"/>
      <c r="V56" s="38"/>
      <c r="W56" s="40"/>
      <c r="X56" s="41"/>
      <c r="Y56" s="42"/>
      <c r="Z56" s="43"/>
      <c r="AA56" s="44"/>
      <c r="AB56" s="44"/>
      <c r="AC56" s="45"/>
      <c r="AD56" s="45"/>
      <c r="AE56" s="46"/>
      <c r="AF56" s="47"/>
      <c r="AG56" s="47"/>
      <c r="AMC56" s="19"/>
      <c r="AMD56" s="19"/>
      <c r="AME56" s="20"/>
      <c r="AMF56" s="20"/>
      <c r="AMG56" s="20"/>
      <c r="AMH56" s="20"/>
      <c r="AMI56" s="20"/>
    </row>
    <row r="57" s="48" customFormat="true" ht="25.5" hidden="false" customHeight="true" outlineLevel="0" collapsed="false">
      <c r="A57" s="33" t="s">
        <v>756</v>
      </c>
      <c r="B57" s="33" t="str">
        <f aca="false">IF(A57="","saisir code MAEC (colonne A)",RIGHT(A57,4))</f>
        <v>OUV2</v>
      </c>
      <c r="C57" s="34" t="str">
        <f aca="false">IFERROR(VLOOKUP(LEFT(A57,7),Opérateur_Territoire!$B$2:$D$120,2,0),"à saisir (Opérateur_Territoire)")</f>
        <v>Parc national de forêts</v>
      </c>
      <c r="D57" s="34" t="str">
        <f aca="false">LEFT(A57,7)</f>
        <v>GE_PNFN</v>
      </c>
      <c r="E57" s="34" t="str">
        <f aca="false">IFERROR(VLOOKUP(LEFT(A57,7),Opérateur_Territoire!$B$2:$D$120,3,0),"à saisir (Opérateur_Territoire)")</f>
        <v>Parc national de forêts – Natura 2000</v>
      </c>
      <c r="F57" s="35" t="str">
        <f aca="false">IFERROR(VLOOKUP(LEFT(A57,7),Opérateur_Territoire!$B$2:$J$120,6,0),"à saisir (Opérateur_Territoire)")</f>
        <v>Parc national de forêts</v>
      </c>
      <c r="G57" s="35" t="str">
        <f aca="false">IFERROR(VLOOKUP(LEFT(A57,7),Opérateur_Territoire!$B$2:$J$120,7,0),"à saisir (Opérateur_Territoire)")</f>
        <v>20 rue Anatole Gabeur – 52210 ARC-EN-BARROIS</v>
      </c>
      <c r="H57" s="35" t="str">
        <f aca="false">IFERROR(VLOOKUP(LEFT(A57,7),Opérateur_Territoire!$B$2:$J$120,8,0),"à saisir (Opérateur_Territoire)")</f>
        <v>06 74 23 31 66</v>
      </c>
      <c r="I57" s="35" t="str">
        <f aca="false">IFERROR(VLOOKUP(LEFT(A57,7),Opérateur_Territoire!$B$2:$J$120,9,0),"à saisir (Opérateur_Territoire)")</f>
        <v>jeanyves.vansteelant@forets-parcnational.fr</v>
      </c>
      <c r="J57" s="36"/>
      <c r="K57" s="36"/>
      <c r="L57" s="37"/>
      <c r="M57" s="38"/>
      <c r="N57" s="39"/>
      <c r="O57" s="38"/>
      <c r="P57" s="39"/>
      <c r="Q57" s="38"/>
      <c r="R57" s="39"/>
      <c r="S57" s="38"/>
      <c r="T57" s="39"/>
      <c r="U57" s="38"/>
      <c r="V57" s="38"/>
      <c r="W57" s="40"/>
      <c r="X57" s="41"/>
      <c r="Y57" s="42"/>
      <c r="Z57" s="43"/>
      <c r="AA57" s="44"/>
      <c r="AB57" s="44"/>
      <c r="AC57" s="45"/>
      <c r="AD57" s="45"/>
      <c r="AE57" s="46"/>
      <c r="AF57" s="47"/>
      <c r="AG57" s="47"/>
      <c r="AMC57" s="19"/>
      <c r="AMD57" s="19"/>
      <c r="AME57" s="20"/>
      <c r="AMF57" s="20"/>
      <c r="AMG57" s="20"/>
      <c r="AMH57" s="20"/>
      <c r="AMI57" s="20"/>
    </row>
    <row r="58" s="48" customFormat="true" ht="25.5" hidden="false" customHeight="true" outlineLevel="0" collapsed="false">
      <c r="A58" s="33" t="s">
        <v>757</v>
      </c>
      <c r="B58" s="33" t="str">
        <f aca="false">IF(A58="","saisir code MAEC (colonne A)",RIGHT(A58,4))</f>
        <v>PRA1</v>
      </c>
      <c r="C58" s="34" t="str">
        <f aca="false">IFERROR(VLOOKUP(LEFT(A58,7),Opérateur_Territoire!$B$2:$D$120,2,0),"à saisir (Opérateur_Territoire)")</f>
        <v>Parc national de forêts</v>
      </c>
      <c r="D58" s="34" t="str">
        <f aca="false">LEFT(A58,7)</f>
        <v>GE_PNFN</v>
      </c>
      <c r="E58" s="34" t="str">
        <f aca="false">IFERROR(VLOOKUP(LEFT(A58,7),Opérateur_Territoire!$B$2:$D$120,3,0),"à saisir (Opérateur_Territoire)")</f>
        <v>Parc national de forêts – Natura 2000</v>
      </c>
      <c r="F58" s="35" t="str">
        <f aca="false">IFERROR(VLOOKUP(LEFT(A58,7),Opérateur_Territoire!$B$2:$J$120,6,0),"à saisir (Opérateur_Territoire)")</f>
        <v>Parc national de forêts</v>
      </c>
      <c r="G58" s="35" t="str">
        <f aca="false">IFERROR(VLOOKUP(LEFT(A58,7),Opérateur_Territoire!$B$2:$J$120,7,0),"à saisir (Opérateur_Territoire)")</f>
        <v>20 rue Anatole Gabeur – 52210 ARC-EN-BARROIS</v>
      </c>
      <c r="H58" s="35" t="str">
        <f aca="false">IFERROR(VLOOKUP(LEFT(A58,7),Opérateur_Territoire!$B$2:$J$120,8,0),"à saisir (Opérateur_Territoire)")</f>
        <v>06 74 23 31 66</v>
      </c>
      <c r="I58" s="35" t="str">
        <f aca="false">IFERROR(VLOOKUP(LEFT(A58,7),Opérateur_Territoire!$B$2:$J$120,9,0),"à saisir (Opérateur_Territoire)")</f>
        <v>jeanyves.vansteelant@forets-parcnational.fr</v>
      </c>
      <c r="J58" s="36"/>
      <c r="K58" s="36"/>
      <c r="L58" s="37"/>
      <c r="M58" s="38"/>
      <c r="N58" s="39"/>
      <c r="O58" s="38"/>
      <c r="P58" s="39"/>
      <c r="Q58" s="38"/>
      <c r="R58" s="39"/>
      <c r="S58" s="38"/>
      <c r="T58" s="39"/>
      <c r="U58" s="38"/>
      <c r="V58" s="38"/>
      <c r="W58" s="40"/>
      <c r="X58" s="41"/>
      <c r="Y58" s="42"/>
      <c r="Z58" s="43"/>
      <c r="AA58" s="44"/>
      <c r="AB58" s="44"/>
      <c r="AC58" s="45"/>
      <c r="AD58" s="45"/>
      <c r="AE58" s="46"/>
      <c r="AF58" s="47"/>
      <c r="AG58" s="47"/>
      <c r="AMC58" s="19"/>
      <c r="AMD58" s="19"/>
      <c r="AME58" s="20"/>
      <c r="AMF58" s="20"/>
      <c r="AMG58" s="20"/>
      <c r="AMH58" s="20"/>
      <c r="AMI58" s="20"/>
    </row>
    <row r="59" s="48" customFormat="true" ht="25.5" hidden="false" customHeight="true" outlineLevel="0" collapsed="false">
      <c r="A59" s="33" t="s">
        <v>758</v>
      </c>
      <c r="B59" s="33" t="str">
        <f aca="false">IF(A59="","saisir code MAEC (colonne A)",RIGHT(A59,4))</f>
        <v>PRA1</v>
      </c>
      <c r="C59" s="34" t="str">
        <f aca="false">IFERROR(VLOOKUP(LEFT(A59,7),Opérateur_Territoire!$B$2:$D$120,2,0),"à saisir (Opérateur_Territoire)")</f>
        <v>PNR Forêt d’Orient</v>
      </c>
      <c r="D59" s="34" t="str">
        <f aca="false">LEFT(A59,7)</f>
        <v>GE_LFON</v>
      </c>
      <c r="E59" s="34" t="str">
        <f aca="false">IFERROR(VLOOKUP(LEFT(A59,7),Opérateur_Territoire!$B$2:$D$120,3,0),"à saisir (Opérateur_Territoire)")</f>
        <v>Lacs de la Forêt d’Orient – Forêts et clairières des Bas Bois – Natura 2000</v>
      </c>
      <c r="F59" s="35" t="str">
        <f aca="false">IFERROR(VLOOKUP(LEFT(A59,7),Opérateur_Territoire!$B$2:$J$120,6,0),"à saisir (Opérateur_Territoire)")</f>
        <v>Parc naturel régional de la Forêt d'Orient</v>
      </c>
      <c r="G59" s="35" t="str">
        <f aca="false">IFERROR(VLOOKUP(LEFT(A59,7),Opérateur_Territoire!$B$2:$J$120,7,0),"à saisir (Opérateur_Territoire)")</f>
        <v>Maison du Parc – 10220 PINEY</v>
      </c>
      <c r="H59" s="35" t="str">
        <f aca="false">IFERROR(VLOOKUP(LEFT(A59,7),Opérateur_Territoire!$B$2:$J$120,8,0),"à saisir (Opérateur_Territoire)")</f>
        <v>03 25 40 04 15</v>
      </c>
      <c r="I59" s="35" t="str">
        <f aca="false">IFERROR(VLOOKUP(LEFT(A59,7),Opérateur_Territoire!$B$2:$J$120,9,0),"à saisir (Opérateur_Territoire)")</f>
        <v>natura2000@pnrfo.org</v>
      </c>
      <c r="J59" s="36"/>
      <c r="K59" s="36"/>
      <c r="L59" s="37"/>
      <c r="M59" s="38"/>
      <c r="N59" s="39"/>
      <c r="O59" s="38"/>
      <c r="P59" s="39"/>
      <c r="Q59" s="38"/>
      <c r="R59" s="39"/>
      <c r="S59" s="38"/>
      <c r="T59" s="39"/>
      <c r="U59" s="38"/>
      <c r="V59" s="38"/>
      <c r="W59" s="40"/>
      <c r="X59" s="41"/>
      <c r="Y59" s="42"/>
      <c r="Z59" s="43"/>
      <c r="AA59" s="44"/>
      <c r="AB59" s="44"/>
      <c r="AC59" s="45"/>
      <c r="AD59" s="45"/>
      <c r="AE59" s="46"/>
      <c r="AF59" s="47"/>
      <c r="AG59" s="47"/>
      <c r="AMC59" s="19"/>
      <c r="AMD59" s="19"/>
      <c r="AME59" s="20"/>
      <c r="AMF59" s="20"/>
      <c r="AMG59" s="20"/>
      <c r="AMH59" s="20"/>
      <c r="AMI59" s="20"/>
    </row>
    <row r="60" s="48" customFormat="true" ht="25.5" hidden="false" customHeight="true" outlineLevel="0" collapsed="false">
      <c r="A60" s="33" t="s">
        <v>759</v>
      </c>
      <c r="B60" s="33" t="str">
        <f aca="false">IF(A60="","saisir code MAEC (colonne A)",RIGHT(A60,4))</f>
        <v>PRA1</v>
      </c>
      <c r="C60" s="34" t="str">
        <f aca="false">IFERROR(VLOOKUP(LEFT(A60,7),Opérateur_Territoire!$B$2:$D$120,2,0),"à saisir (Opérateur_Territoire)")</f>
        <v>PNR Forêt d’Orient</v>
      </c>
      <c r="D60" s="34" t="str">
        <f aca="false">LEFT(A60,7)</f>
        <v>GE_PFOE</v>
      </c>
      <c r="E60" s="34" t="str">
        <f aca="false">IFERROR(VLOOKUP(LEFT(A60,7),Opérateur_Territoire!$B$2:$D$120,3,0),"à saisir (Opérateur_Territoire)")</f>
        <v>Prairies humides de la Forêt d’Orient (Agence de l'eau Seine-Normandie)</v>
      </c>
      <c r="F60" s="35" t="str">
        <f aca="false">IFERROR(VLOOKUP(LEFT(A60,7),Opérateur_Territoire!$B$2:$J$120,6,0),"à saisir (Opérateur_Territoire)")</f>
        <v>Parc naturel régional de la Forêt d'Orient</v>
      </c>
      <c r="G60" s="35" t="str">
        <f aca="false">IFERROR(VLOOKUP(LEFT(A60,7),Opérateur_Territoire!$B$2:$J$120,7,0),"à saisir (Opérateur_Territoire)")</f>
        <v>Maison du Parc – 10220 PINEY</v>
      </c>
      <c r="H60" s="35" t="str">
        <f aca="false">IFERROR(VLOOKUP(LEFT(A60,7),Opérateur_Territoire!$B$2:$J$120,8,0),"à saisir (Opérateur_Territoire)")</f>
        <v>03 25 40 04 15</v>
      </c>
      <c r="I60" s="35" t="str">
        <f aca="false">IFERROR(VLOOKUP(LEFT(A60,7),Opérateur_Territoire!$B$2:$J$120,9,0),"à saisir (Opérateur_Territoire)")</f>
        <v>agri.environnement@pnrfo.org</v>
      </c>
      <c r="J60" s="36"/>
      <c r="K60" s="36"/>
      <c r="L60" s="37"/>
      <c r="M60" s="38"/>
      <c r="N60" s="39"/>
      <c r="O60" s="38"/>
      <c r="P60" s="39"/>
      <c r="Q60" s="38"/>
      <c r="R60" s="39"/>
      <c r="S60" s="38"/>
      <c r="T60" s="39"/>
      <c r="U60" s="38"/>
      <c r="V60" s="38"/>
      <c r="W60" s="40"/>
      <c r="X60" s="41"/>
      <c r="Y60" s="42"/>
      <c r="Z60" s="43"/>
      <c r="AA60" s="44"/>
      <c r="AB60" s="44"/>
      <c r="AC60" s="45"/>
      <c r="AD60" s="45"/>
      <c r="AE60" s="46"/>
      <c r="AF60" s="47"/>
      <c r="AG60" s="47"/>
      <c r="AMC60" s="19"/>
      <c r="AMD60" s="19"/>
      <c r="AME60" s="20"/>
      <c r="AMF60" s="20"/>
      <c r="AMG60" s="20"/>
      <c r="AMH60" s="20"/>
      <c r="AMI60" s="20"/>
    </row>
    <row r="61" s="48" customFormat="true" ht="25.5" hidden="false" customHeight="true" outlineLevel="0" collapsed="false">
      <c r="A61" s="33" t="s">
        <v>760</v>
      </c>
      <c r="B61" s="33" t="str">
        <f aca="false">IF(A61="","saisir code MAEC (colonne A)",RIGHT(A61,4))</f>
        <v>PRA1</v>
      </c>
      <c r="C61" s="34" t="str">
        <f aca="false">IFERROR(VLOOKUP(LEFT(A61,7),Opérateur_Territoire!$B$2:$D$120,2,0),"à saisir (Opérateur_Territoire)")</f>
        <v>PNR Lorraine</v>
      </c>
      <c r="D61" s="34" t="str">
        <f aca="false">LEFT(A61,7)</f>
        <v>GE_LINN</v>
      </c>
      <c r="E61" s="34" t="str">
        <f aca="false">IFERROR(VLOOKUP(LEFT(A61,7),Opérateur_Territoire!$B$2:$D$120,3,0),"à saisir (Opérateur_Territoire)")</f>
        <v>Etang de Lindre et de Mittersheim – Ketzing – Natura 2000</v>
      </c>
      <c r="F61" s="35" t="str">
        <f aca="false">IFERROR(VLOOKUP(LEFT(A61,7),Opérateur_Territoire!$B$2:$J$120,6,0),"à saisir (Opérateur_Territoire)")</f>
        <v>Parc Naturel Régional de Lorraine</v>
      </c>
      <c r="G61" s="35" t="str">
        <f aca="false">IFERROR(VLOOKUP(LEFT(A61,7),Opérateur_Territoire!$B$2:$J$120,7,0),"à saisir (Opérateur_Territoire)")</f>
        <v>Logis abbatial – 1 rue du quai – CS 80035 – 54702 PONT-A-MOUSSON Cedex</v>
      </c>
      <c r="H61" s="35" t="str">
        <f aca="false">IFERROR(VLOOKUP(LEFT(A61,7),Opérateur_Territoire!$B$2:$J$120,8,0),"à saisir (Opérateur_Territoire)")</f>
        <v>06 42 17 25 33 [06 98 25 58 11 ; 06 98 25 62 27]</v>
      </c>
      <c r="I61" s="35" t="str">
        <f aca="false">IFERROR(VLOOKUP(LEFT(A61,7),Opérateur_Territoire!$B$2:$J$120,9,0),"à saisir (Opérateur_Territoire)")</f>
        <v>etienne.villeneuvedejanti@pnr-lorraine.com [nelly.weber@pnr-lorraine.com ; laure.lebraud@pnr-lorraine.com]</v>
      </c>
      <c r="J61" s="36"/>
      <c r="K61" s="36"/>
      <c r="L61" s="37"/>
      <c r="M61" s="38"/>
      <c r="N61" s="39"/>
      <c r="O61" s="38"/>
      <c r="P61" s="39"/>
      <c r="Q61" s="38"/>
      <c r="R61" s="39"/>
      <c r="S61" s="38"/>
      <c r="T61" s="39"/>
      <c r="U61" s="38"/>
      <c r="V61" s="38"/>
      <c r="W61" s="40"/>
      <c r="X61" s="41"/>
      <c r="Y61" s="42"/>
      <c r="Z61" s="43"/>
      <c r="AA61" s="44"/>
      <c r="AB61" s="44"/>
      <c r="AC61" s="45"/>
      <c r="AD61" s="45"/>
      <c r="AE61" s="46"/>
      <c r="AF61" s="47"/>
      <c r="AG61" s="47"/>
      <c r="AMC61" s="19"/>
      <c r="AMD61" s="19"/>
      <c r="AME61" s="20"/>
      <c r="AMF61" s="20"/>
      <c r="AMG61" s="20"/>
      <c r="AMH61" s="20"/>
      <c r="AMI61" s="20"/>
    </row>
    <row r="62" s="48" customFormat="true" ht="25.5" hidden="false" customHeight="true" outlineLevel="0" collapsed="false">
      <c r="A62" s="33" t="s">
        <v>761</v>
      </c>
      <c r="B62" s="33" t="str">
        <f aca="false">IF(A62="","saisir code MAEC (colonne A)",RIGHT(A62,4))</f>
        <v>PRA1</v>
      </c>
      <c r="C62" s="34" t="str">
        <f aca="false">IFERROR(VLOOKUP(LEFT(A62,7),Opérateur_Territoire!$B$2:$D$120,2,0),"à saisir (Opérateur_Territoire)")</f>
        <v>PNR Lorraine</v>
      </c>
      <c r="D62" s="34" t="str">
        <f aca="false">LEFT(A62,7)</f>
        <v>GE_POLN</v>
      </c>
      <c r="E62" s="34" t="str">
        <f aca="false">IFERROR(VLOOKUP(LEFT(A62,7),Opérateur_Territoire!$B$2:$D$120,3,0),"à saisir (Opérateur_Territoire)")</f>
        <v>Secteur Ouest du PNR de Lorraine – Natura 2000</v>
      </c>
      <c r="F62" s="35" t="str">
        <f aca="false">IFERROR(VLOOKUP(LEFT(A62,7),Opérateur_Territoire!$B$2:$J$120,6,0),"à saisir (Opérateur_Territoire)")</f>
        <v>Parc naturel régional de Lorraine</v>
      </c>
      <c r="G62" s="35" t="str">
        <f aca="false">IFERROR(VLOOKUP(LEFT(A62,7),Opérateur_Territoire!$B$2:$J$120,7,0),"à saisir (Opérateur_Territoire)")</f>
        <v>Logis abbatial – 1 rue du quai – CS 80035 – 54702 PONT-A-MOUSSON Cedex</v>
      </c>
      <c r="H62" s="35" t="str">
        <f aca="false">IFERROR(VLOOKUP(LEFT(A62,7),Opérateur_Territoire!$B$2:$J$120,8,0),"à saisir (Opérateur_Territoire)")</f>
        <v>06 42 17 25 33 [06 98 25 56 75 ; 06 98 25 51 47 ; 06 98 25 62 27]</v>
      </c>
      <c r="I62" s="35" t="str">
        <f aca="false">IFERROR(VLOOKUP(LEFT(A62,7),Opérateur_Territoire!$B$2:$J$120,9,0),"à saisir (Opérateur_Territoire)")</f>
        <v>etienne.villeneuvedejanti@pnr-lorraine.com [johan.claus@pnr-lorraine.com]</v>
      </c>
      <c r="J62" s="36"/>
      <c r="K62" s="36"/>
      <c r="L62" s="37"/>
      <c r="M62" s="38"/>
      <c r="N62" s="39"/>
      <c r="O62" s="38"/>
      <c r="P62" s="39"/>
      <c r="Q62" s="38"/>
      <c r="R62" s="39"/>
      <c r="S62" s="38"/>
      <c r="T62" s="39"/>
      <c r="U62" s="38"/>
      <c r="V62" s="38"/>
      <c r="W62" s="40"/>
      <c r="X62" s="41"/>
      <c r="Y62" s="42"/>
      <c r="Z62" s="43"/>
      <c r="AA62" s="44"/>
      <c r="AB62" s="44"/>
      <c r="AC62" s="45"/>
      <c r="AD62" s="45"/>
      <c r="AE62" s="46"/>
      <c r="AF62" s="47"/>
      <c r="AG62" s="47"/>
      <c r="AMC62" s="19"/>
      <c r="AMD62" s="19"/>
      <c r="AME62" s="20"/>
      <c r="AMF62" s="20"/>
      <c r="AMG62" s="20"/>
      <c r="AMH62" s="20"/>
      <c r="AMI62" s="20"/>
    </row>
    <row r="63" s="48" customFormat="true" ht="25.5" hidden="false" customHeight="true" outlineLevel="0" collapsed="false">
      <c r="A63" s="33" t="s">
        <v>762</v>
      </c>
      <c r="B63" s="33" t="str">
        <f aca="false">IF(A63="","saisir code MAEC (colonne A)",RIGHT(A63,4))</f>
        <v>PRA1</v>
      </c>
      <c r="C63" s="34" t="str">
        <f aca="false">IFERROR(VLOOKUP(LEFT(A63,7),Opérateur_Territoire!$B$2:$D$120,2,0),"à saisir (Opérateur_Territoire)")</f>
        <v>PNR Lorraine</v>
      </c>
      <c r="D63" s="34" t="str">
        <f aca="false">LEFT(A63,7)</f>
        <v>GE_SEIN</v>
      </c>
      <c r="E63" s="34" t="str">
        <f aca="false">IFERROR(VLOOKUP(LEFT(A63,7),Opérateur_Territoire!$B$2:$D$120,3,0),"à saisir (Opérateur_Territoire)")</f>
        <v>Vallée de la Seille – Natura 2000</v>
      </c>
      <c r="F63" s="35" t="str">
        <f aca="false">IFERROR(VLOOKUP(LEFT(A63,7),Opérateur_Territoire!$B$2:$J$120,6,0),"à saisir (Opérateur_Territoire)")</f>
        <v>Parc Naturel Régional de Lorraine</v>
      </c>
      <c r="G63" s="35" t="str">
        <f aca="false">IFERROR(VLOOKUP(LEFT(A63,7),Opérateur_Territoire!$B$2:$J$120,7,0),"à saisir (Opérateur_Territoire)")</f>
        <v>Logis abbatial – 1 rue du quai – CS 80035 – 54702 PONT-A-MOUSSON Cedex</v>
      </c>
      <c r="H63" s="35" t="str">
        <f aca="false">IFERROR(VLOOKUP(LEFT(A63,7),Opérateur_Territoire!$B$2:$J$120,8,0),"à saisir (Opérateur_Territoire)")</f>
        <v>06 42 17 25 33 [06 98 25 58 11)</v>
      </c>
      <c r="I63" s="35" t="str">
        <f aca="false">IFERROR(VLOOKUP(LEFT(A63,7),Opérateur_Territoire!$B$2:$J$120,9,0),"à saisir (Opérateur_Territoire)")</f>
        <v>etienne.villeneuvedejanti@pnr-lorraine.com [nelly.weber@pnr-lorraine.com]</v>
      </c>
      <c r="J63" s="36"/>
      <c r="K63" s="36"/>
      <c r="L63" s="37"/>
      <c r="M63" s="38"/>
      <c r="N63" s="39"/>
      <c r="O63" s="38"/>
      <c r="P63" s="39"/>
      <c r="Q63" s="38"/>
      <c r="R63" s="39"/>
      <c r="S63" s="38"/>
      <c r="T63" s="39"/>
      <c r="U63" s="38"/>
      <c r="V63" s="38"/>
      <c r="W63" s="40"/>
      <c r="X63" s="41"/>
      <c r="Y63" s="42"/>
      <c r="Z63" s="43"/>
      <c r="AA63" s="44"/>
      <c r="AB63" s="44"/>
      <c r="AC63" s="45"/>
      <c r="AD63" s="45"/>
      <c r="AE63" s="46"/>
      <c r="AF63" s="47"/>
      <c r="AG63" s="47"/>
      <c r="AMC63" s="19"/>
      <c r="AMD63" s="19"/>
      <c r="AME63" s="20"/>
      <c r="AMF63" s="20"/>
      <c r="AMG63" s="20"/>
      <c r="AMH63" s="20"/>
      <c r="AMI63" s="20"/>
    </row>
    <row r="64" s="48" customFormat="true" ht="25.5" hidden="false" customHeight="true" outlineLevel="0" collapsed="false">
      <c r="A64" s="33" t="s">
        <v>763</v>
      </c>
      <c r="B64" s="33" t="str">
        <f aca="false">IF(A64="","saisir code MAEC (colonne A)",RIGHT(A64,4))</f>
        <v>PRA1</v>
      </c>
      <c r="C64" s="34" t="str">
        <f aca="false">IFERROR(VLOOKUP(LEFT(A64,7),Opérateur_Territoire!$B$2:$D$120,2,0),"à saisir (Opérateur_Territoire)")</f>
        <v>PNR Vosges du Nord</v>
      </c>
      <c r="D64" s="34" t="str">
        <f aca="false">LEFT(A64,7)</f>
        <v>GE_VA12</v>
      </c>
      <c r="E64" s="34" t="str">
        <f aca="false">IFERROR(VLOOKUP(LEFT(A64,7),Opérateur_Territoire!$B$2:$D$120,3,0),"à saisir (Opérateur_Territoire)")</f>
        <v>Vosges du Nord et Alsace bossue – Biodiversité 2 (Agence de l'eau Rhin-Meuse)</v>
      </c>
      <c r="F64" s="35" t="str">
        <f aca="false">IFERROR(VLOOKUP(LEFT(A64,7),Opérateur_Territoire!$B$2:$J$120,6,0),"à saisir (Opérateur_Territoire)")</f>
        <v>Parc naturel régional des Vosges du nord</v>
      </c>
      <c r="G64" s="35" t="str">
        <f aca="false">IFERROR(VLOOKUP(LEFT(A64,7),Opérateur_Territoire!$B$2:$J$120,7,0),"à saisir (Opérateur_Territoire)")</f>
        <v>Maison du Parc – 2 place du château – 67290 LA PETITE-PIERRE</v>
      </c>
      <c r="H64" s="35" t="str">
        <f aca="false">IFERROR(VLOOKUP(LEFT(A64,7),Opérateur_Territoire!$B$2:$J$120,8,0),"à saisir (Opérateur_Territoire)")</f>
        <v>06 28 10 32 48</v>
      </c>
      <c r="I64" s="35" t="str">
        <f aca="false">IFERROR(VLOOKUP(LEFT(A64,7),Opérateur_Territoire!$B$2:$J$120,9,0),"à saisir (Opérateur_Territoire)")</f>
        <v>l.figuiere@parc-vosges-nord.fr</v>
      </c>
      <c r="J64" s="36"/>
      <c r="K64" s="36"/>
      <c r="L64" s="37"/>
      <c r="M64" s="38"/>
      <c r="N64" s="39"/>
      <c r="O64" s="38"/>
      <c r="P64" s="39"/>
      <c r="Q64" s="38"/>
      <c r="R64" s="39"/>
      <c r="S64" s="38"/>
      <c r="T64" s="39"/>
      <c r="U64" s="38"/>
      <c r="V64" s="38"/>
      <c r="W64" s="40"/>
      <c r="X64" s="41"/>
      <c r="Y64" s="42"/>
      <c r="Z64" s="43"/>
      <c r="AA64" s="44"/>
      <c r="AB64" s="44"/>
      <c r="AC64" s="45"/>
      <c r="AD64" s="45"/>
      <c r="AE64" s="46"/>
      <c r="AF64" s="47"/>
      <c r="AG64" s="47"/>
      <c r="AMC64" s="19"/>
      <c r="AMD64" s="19"/>
      <c r="AME64" s="20"/>
      <c r="AMF64" s="20"/>
      <c r="AMG64" s="20"/>
      <c r="AMH64" s="20"/>
      <c r="AMI64" s="20"/>
    </row>
    <row r="65" s="48" customFormat="true" ht="25.5" hidden="false" customHeight="true" outlineLevel="0" collapsed="false">
      <c r="A65" s="33" t="s">
        <v>764</v>
      </c>
      <c r="B65" s="33" t="str">
        <f aca="false">IF(A65="","saisir code MAEC (colonne A)",RIGHT(A65,4))</f>
        <v>PRA3</v>
      </c>
      <c r="C65" s="34" t="str">
        <f aca="false">IFERROR(VLOOKUP(LEFT(A65,7),Opérateur_Territoire!$B$2:$D$120,2,0),"à saisir (Opérateur_Territoire)")</f>
        <v>PNR Vosges du Nord</v>
      </c>
      <c r="D65" s="34" t="str">
        <f aca="false">LEFT(A65,7)</f>
        <v>GE_VA12</v>
      </c>
      <c r="E65" s="34" t="str">
        <f aca="false">IFERROR(VLOOKUP(LEFT(A65,7),Opérateur_Territoire!$B$2:$D$120,3,0),"à saisir (Opérateur_Territoire)")</f>
        <v>Vosges du Nord et Alsace bossue – Biodiversité 2 (Agence de l'eau Rhin-Meuse)</v>
      </c>
      <c r="F65" s="35" t="str">
        <f aca="false">IFERROR(VLOOKUP(LEFT(A65,7),Opérateur_Territoire!$B$2:$J$120,6,0),"à saisir (Opérateur_Territoire)")</f>
        <v>Parc naturel régional des Vosges du nord</v>
      </c>
      <c r="G65" s="35" t="str">
        <f aca="false">IFERROR(VLOOKUP(LEFT(A65,7),Opérateur_Territoire!$B$2:$J$120,7,0),"à saisir (Opérateur_Territoire)")</f>
        <v>Maison du Parc – 2 place du château – 67290 LA PETITE-PIERRE</v>
      </c>
      <c r="H65" s="35" t="str">
        <f aca="false">IFERROR(VLOOKUP(LEFT(A65,7),Opérateur_Territoire!$B$2:$J$120,8,0),"à saisir (Opérateur_Territoire)")</f>
        <v>06 28 10 32 48</v>
      </c>
      <c r="I65" s="35" t="str">
        <f aca="false">IFERROR(VLOOKUP(LEFT(A65,7),Opérateur_Territoire!$B$2:$J$120,9,0),"à saisir (Opérateur_Territoire)")</f>
        <v>l.figuiere@parc-vosges-nord.fr</v>
      </c>
      <c r="J65" s="36"/>
      <c r="K65" s="36"/>
      <c r="L65" s="37"/>
      <c r="M65" s="38"/>
      <c r="N65" s="39"/>
      <c r="O65" s="38"/>
      <c r="P65" s="39"/>
      <c r="Q65" s="38"/>
      <c r="R65" s="39"/>
      <c r="S65" s="38"/>
      <c r="T65" s="39"/>
      <c r="U65" s="38"/>
      <c r="V65" s="38"/>
      <c r="W65" s="40"/>
      <c r="X65" s="41"/>
      <c r="Y65" s="42"/>
      <c r="Z65" s="43"/>
      <c r="AA65" s="44"/>
      <c r="AB65" s="44"/>
      <c r="AC65" s="45"/>
      <c r="AD65" s="45"/>
      <c r="AE65" s="46"/>
      <c r="AF65" s="47"/>
      <c r="AG65" s="47"/>
      <c r="AMC65" s="19"/>
      <c r="AMD65" s="19"/>
      <c r="AME65" s="20"/>
      <c r="AMF65" s="20"/>
      <c r="AMG65" s="20"/>
      <c r="AMH65" s="20"/>
      <c r="AMI65" s="20"/>
    </row>
    <row r="66" s="48" customFormat="true" ht="25.5" hidden="false" customHeight="true" outlineLevel="0" collapsed="false">
      <c r="A66" s="33" t="s">
        <v>765</v>
      </c>
      <c r="B66" s="33" t="str">
        <f aca="false">IF(A66="","saisir code MAEC (colonne A)",RIGHT(A66,4))</f>
        <v>PRA3</v>
      </c>
      <c r="C66" s="34" t="str">
        <f aca="false">IFERROR(VLOOKUP(LEFT(A66,7),Opérateur_Territoire!$B$2:$D$120,2,0),"à saisir (Opérateur_Territoire)")</f>
        <v>PNR Vosges du Nord</v>
      </c>
      <c r="D66" s="34" t="str">
        <f aca="false">LEFT(A66,7)</f>
        <v>GE_VA1N</v>
      </c>
      <c r="E66" s="34" t="str">
        <f aca="false">IFERROR(VLOOKUP(LEFT(A66,7),Opérateur_Territoire!$B$2:$D$120,3,0),"à saisir (Opérateur_Territoire)")</f>
        <v>Vosges du Nord et Alsace bossue – Natura 2000</v>
      </c>
      <c r="F66" s="35" t="str">
        <f aca="false">IFERROR(VLOOKUP(LEFT(A66,7),Opérateur_Territoire!$B$2:$J$120,6,0),"à saisir (Opérateur_Territoire)")</f>
        <v>Parc naturel régional des Vosges du nord</v>
      </c>
      <c r="G66" s="35" t="str">
        <f aca="false">IFERROR(VLOOKUP(LEFT(A66,7),Opérateur_Territoire!$B$2:$J$120,7,0),"à saisir (Opérateur_Territoire)")</f>
        <v>Maison du Parc – 2 place du château – 67290 LA PETITE-PIERRE</v>
      </c>
      <c r="H66" s="35" t="str">
        <f aca="false">IFERROR(VLOOKUP(LEFT(A66,7),Opérateur_Territoire!$B$2:$J$120,8,0),"à saisir (Opérateur_Territoire)")</f>
        <v>06 28 10 32 48</v>
      </c>
      <c r="I66" s="35" t="str">
        <f aca="false">IFERROR(VLOOKUP(LEFT(A66,7),Opérateur_Territoire!$B$2:$J$120,9,0),"à saisir (Opérateur_Territoire)")</f>
        <v>l.figuiere@parc-vosges-nord.fr</v>
      </c>
      <c r="J66" s="36"/>
      <c r="K66" s="36"/>
      <c r="L66" s="37"/>
      <c r="M66" s="38"/>
      <c r="N66" s="39"/>
      <c r="O66" s="38"/>
      <c r="P66" s="39"/>
      <c r="Q66" s="38"/>
      <c r="R66" s="39"/>
      <c r="S66" s="38"/>
      <c r="T66" s="39"/>
      <c r="U66" s="38"/>
      <c r="V66" s="38"/>
      <c r="W66" s="40"/>
      <c r="X66" s="41"/>
      <c r="Y66" s="42"/>
      <c r="Z66" s="43"/>
      <c r="AA66" s="44"/>
      <c r="AB66" s="44"/>
      <c r="AC66" s="45"/>
      <c r="AD66" s="45"/>
      <c r="AE66" s="46"/>
      <c r="AF66" s="47"/>
      <c r="AG66" s="47"/>
      <c r="AMC66" s="19"/>
      <c r="AMD66" s="19"/>
      <c r="AME66" s="20"/>
      <c r="AMF66" s="20"/>
      <c r="AMG66" s="20"/>
      <c r="AMH66" s="20"/>
      <c r="AMI66" s="20"/>
    </row>
    <row r="67" s="48" customFormat="true" ht="25.5" hidden="false" customHeight="true" outlineLevel="0" collapsed="false">
      <c r="A67" s="33" t="s">
        <v>766</v>
      </c>
      <c r="B67" s="33" t="str">
        <f aca="false">IF(A67="","saisir code MAEC (colonne A)",RIGHT(A67,4))</f>
        <v>PRA2</v>
      </c>
      <c r="C67" s="34" t="str">
        <f aca="false">IFERROR(VLOOKUP(LEFT(A67,7),Opérateur_Territoire!$B$2:$D$120,2,0),"à saisir (Opérateur_Territoire)")</f>
        <v>PNR Vosges du Nord</v>
      </c>
      <c r="D67" s="34" t="str">
        <f aca="false">LEFT(A67,7)</f>
        <v>GE_VAXH</v>
      </c>
      <c r="E67" s="34" t="str">
        <f aca="false">IFERROR(VLOOKUP(LEFT(A67,7),Opérateur_Territoire!$B$2:$D$120,3,0),"à saisir (Opérateur_Territoire)")</f>
        <v>Vosges du Nord et Alsace bossue – Herbe, élevage, infrastructures agro-écologiques</v>
      </c>
      <c r="F67" s="35" t="str">
        <f aca="false">IFERROR(VLOOKUP(LEFT(A67,7),Opérateur_Territoire!$B$2:$J$120,6,0),"à saisir (Opérateur_Territoire)")</f>
        <v>1) Chambre d'agriculture Alsace ; 2) Parc naturel régional des Vosges du nord </v>
      </c>
      <c r="G67" s="35" t="str">
        <f aca="false">IFERROR(VLOOKUP(LEFT(A67,7),Opérateur_Territoire!$B$2:$J$120,7,0),"à saisir (Opérateur_Territoire)")</f>
        <v>1) Espace européen de l'entreprise – 2 rue de Rome – CS 3022 – SCHILTIGHEIM – 67013 STRASBOURG Cedex ; 2) Maison du Parc – 2 place du château – 67290 LA PETITE-PIERRE</v>
      </c>
      <c r="H67" s="35" t="str">
        <f aca="false">IFERROR(VLOOKUP(LEFT(A67,7),Opérateur_Territoire!$B$2:$J$120,8,0),"à saisir (Opérateur_Territoire)")</f>
        <v>Tél 1 : 06 37 54 12 30 – Tél 2 : 06 28 10 32 48</v>
      </c>
      <c r="I67" s="35" t="str">
        <f aca="false">IFERROR(VLOOKUP(LEFT(A67,7),Opérateur_Territoire!$B$2:$J$120,9,0),"à saisir (Opérateur_Territoire)")</f>
        <v>1) daniel.brua@alsace.chambagri.fr 2) l.figuiere@parc-vosges-nord.fr</v>
      </c>
      <c r="J67" s="36"/>
      <c r="K67" s="36"/>
      <c r="L67" s="37"/>
      <c r="M67" s="38"/>
      <c r="N67" s="39"/>
      <c r="O67" s="38"/>
      <c r="P67" s="39"/>
      <c r="Q67" s="38"/>
      <c r="R67" s="39"/>
      <c r="S67" s="38"/>
      <c r="T67" s="39"/>
      <c r="U67" s="38"/>
      <c r="V67" s="38"/>
      <c r="W67" s="40"/>
      <c r="X67" s="41"/>
      <c r="Y67" s="42"/>
      <c r="Z67" s="43"/>
      <c r="AA67" s="44"/>
      <c r="AB67" s="44"/>
      <c r="AC67" s="45"/>
      <c r="AD67" s="45"/>
      <c r="AE67" s="46"/>
      <c r="AF67" s="47"/>
      <c r="AG67" s="47"/>
      <c r="AMC67" s="19"/>
      <c r="AMD67" s="19"/>
      <c r="AME67" s="20"/>
      <c r="AMF67" s="20"/>
      <c r="AMG67" s="20"/>
      <c r="AMH67" s="20"/>
      <c r="AMI67" s="20"/>
    </row>
    <row r="68" s="48" customFormat="true" ht="25.5" hidden="false" customHeight="true" outlineLevel="0" collapsed="false">
      <c r="A68" s="33" t="s">
        <v>767</v>
      </c>
      <c r="B68" s="33" t="str">
        <f aca="false">IF(A68="","saisir code MAEC (colonne A)",RIGHT(A68,4))</f>
        <v>OUV1</v>
      </c>
      <c r="C68" s="34" t="str">
        <f aca="false">IFERROR(VLOOKUP(LEFT(A68,7),Opérateur_Territoire!$B$2:$D$120,2,0),"à saisir (Opérateur_Territoire)")</f>
        <v>PNR Vosges du Nord – AMEM</v>
      </c>
      <c r="D68" s="34" t="str">
        <f aca="false">LEFT(A68,7)</f>
        <v>GE_VM15</v>
      </c>
      <c r="E68" s="34" t="str">
        <f aca="false">IFERROR(VLOOKUP(LEFT(A68,7),Opérateur_Territoire!$B$2:$D$120,3,0),"à saisir (Opérateur_Territoire)")</f>
        <v>Vosges mosellanes – PNR des Vosges du Nord – Biodiversité (Agence de l'eau Rhin-Meuse)</v>
      </c>
      <c r="F68" s="35" t="str">
        <f aca="false">IFERROR(VLOOKUP(LEFT(A68,7),Opérateur_Territoire!$B$2:$J$120,6,0),"à saisir (Opérateur_Territoire)")</f>
        <v>Association mosellane d’économie montagnarde (AMEM)</v>
      </c>
      <c r="G68" s="35" t="str">
        <f aca="false">IFERROR(VLOOKUP(LEFT(A68,7),Opérateur_Territoire!$B$2:$J$120,7,0),"à saisir (Opérateur_Territoire)")</f>
        <v>4 place de la mairie – 57720 VOLMUNSTER</v>
      </c>
      <c r="H68" s="35" t="str">
        <f aca="false">IFERROR(VLOOKUP(LEFT(A68,7),Opérateur_Territoire!$B$2:$J$120,8,0),"à saisir (Opérateur_Territoire)")</f>
        <v>03 72 29 02 61 ; Coordination : 06 51 73 52 81 ; Chargé(e) de mission agroenvironnement : 06 75 68 85 06</v>
      </c>
      <c r="I68" s="35" t="str">
        <f aca="false">IFERROR(VLOOKUP(LEFT(A68,7),Opérateur_Territoire!$B$2:$J$120,9,0),"à saisir (Opérateur_Territoire)")</f>
        <v>amem57@orange.fr</v>
      </c>
      <c r="J68" s="36"/>
      <c r="K68" s="36"/>
      <c r="L68" s="37"/>
      <c r="M68" s="38"/>
      <c r="N68" s="39"/>
      <c r="O68" s="38"/>
      <c r="P68" s="39"/>
      <c r="Q68" s="38"/>
      <c r="R68" s="39"/>
      <c r="S68" s="38"/>
      <c r="T68" s="39"/>
      <c r="U68" s="38"/>
      <c r="V68" s="38"/>
      <c r="W68" s="40"/>
      <c r="X68" s="41"/>
      <c r="Y68" s="42"/>
      <c r="Z68" s="43"/>
      <c r="AA68" s="44"/>
      <c r="AB68" s="44"/>
      <c r="AC68" s="45"/>
      <c r="AD68" s="45"/>
      <c r="AE68" s="46"/>
      <c r="AF68" s="47"/>
      <c r="AG68" s="47"/>
      <c r="AMC68" s="19"/>
      <c r="AMD68" s="19"/>
      <c r="AME68" s="20"/>
      <c r="AMF68" s="20"/>
      <c r="AMG68" s="20"/>
      <c r="AMH68" s="20"/>
      <c r="AMI68" s="20"/>
    </row>
    <row r="69" s="48" customFormat="true" ht="25.5" hidden="false" customHeight="true" outlineLevel="0" collapsed="false">
      <c r="A69" s="33" t="s">
        <v>768</v>
      </c>
      <c r="B69" s="33" t="str">
        <f aca="false">IF(A69="","saisir code MAEC (colonne A)",RIGHT(A69,4))</f>
        <v>OUV2</v>
      </c>
      <c r="C69" s="34" t="str">
        <f aca="false">IFERROR(VLOOKUP(LEFT(A69,7),Opérateur_Territoire!$B$2:$D$120,2,0),"à saisir (Opérateur_Territoire)")</f>
        <v>PNR Vosges du Nord – AMEM</v>
      </c>
      <c r="D69" s="34" t="str">
        <f aca="false">LEFT(A69,7)</f>
        <v>GE_VM15</v>
      </c>
      <c r="E69" s="34" t="str">
        <f aca="false">IFERROR(VLOOKUP(LEFT(A69,7),Opérateur_Territoire!$B$2:$D$120,3,0),"à saisir (Opérateur_Territoire)")</f>
        <v>Vosges mosellanes – PNR des Vosges du Nord – Biodiversité (Agence de l'eau Rhin-Meuse)</v>
      </c>
      <c r="F69" s="35" t="str">
        <f aca="false">IFERROR(VLOOKUP(LEFT(A69,7),Opérateur_Territoire!$B$2:$J$120,6,0),"à saisir (Opérateur_Territoire)")</f>
        <v>Association mosellane d’économie montagnarde (AMEM)</v>
      </c>
      <c r="G69" s="35" t="str">
        <f aca="false">IFERROR(VLOOKUP(LEFT(A69,7),Opérateur_Territoire!$B$2:$J$120,7,0),"à saisir (Opérateur_Territoire)")</f>
        <v>4 place de la mairie – 57720 VOLMUNSTER</v>
      </c>
      <c r="H69" s="35" t="str">
        <f aca="false">IFERROR(VLOOKUP(LEFT(A69,7),Opérateur_Territoire!$B$2:$J$120,8,0),"à saisir (Opérateur_Territoire)")</f>
        <v>03 72 29 02 61 ; Coordination : 06 51 73 52 81 ; Chargé(e) de mission agroenvironnement : 06 75 68 85 06</v>
      </c>
      <c r="I69" s="35" t="str">
        <f aca="false">IFERROR(VLOOKUP(LEFT(A69,7),Opérateur_Territoire!$B$2:$J$120,9,0),"à saisir (Opérateur_Territoire)")</f>
        <v>amem57@orange.fr</v>
      </c>
      <c r="J69" s="36"/>
      <c r="K69" s="36"/>
      <c r="L69" s="37"/>
      <c r="M69" s="38"/>
      <c r="N69" s="39"/>
      <c r="O69" s="38"/>
      <c r="P69" s="39"/>
      <c r="Q69" s="38"/>
      <c r="R69" s="39"/>
      <c r="S69" s="38"/>
      <c r="T69" s="39"/>
      <c r="U69" s="38"/>
      <c r="V69" s="38"/>
      <c r="W69" s="40"/>
      <c r="X69" s="41"/>
      <c r="Y69" s="42"/>
      <c r="Z69" s="43"/>
      <c r="AA69" s="44"/>
      <c r="AB69" s="44"/>
      <c r="AC69" s="45"/>
      <c r="AD69" s="45"/>
      <c r="AE69" s="46"/>
      <c r="AF69" s="47"/>
      <c r="AG69" s="47"/>
      <c r="AMC69" s="19"/>
      <c r="AMD69" s="19"/>
      <c r="AME69" s="20"/>
      <c r="AMF69" s="20"/>
      <c r="AMG69" s="20"/>
      <c r="AMH69" s="20"/>
      <c r="AMI69" s="20"/>
    </row>
    <row r="70" s="48" customFormat="true" ht="25.5" hidden="false" customHeight="true" outlineLevel="0" collapsed="false">
      <c r="A70" s="33" t="s">
        <v>769</v>
      </c>
      <c r="B70" s="33" t="str">
        <f aca="false">IF(A70="","saisir code MAEC (colonne A)",RIGHT(A70,4))</f>
        <v>PRA1</v>
      </c>
      <c r="C70" s="34" t="str">
        <f aca="false">IFERROR(VLOOKUP(LEFT(A70,7),Opérateur_Territoire!$B$2:$D$120,2,0),"à saisir (Opérateur_Territoire)")</f>
        <v>PNR Vosges du Nord – AMEM</v>
      </c>
      <c r="D70" s="34" t="str">
        <f aca="false">LEFT(A70,7)</f>
        <v>GE_VM15</v>
      </c>
      <c r="E70" s="34" t="str">
        <f aca="false">IFERROR(VLOOKUP(LEFT(A70,7),Opérateur_Territoire!$B$2:$D$120,3,0),"à saisir (Opérateur_Territoire)")</f>
        <v>Vosges mosellanes – PNR des Vosges du Nord – Biodiversité (Agence de l'eau Rhin-Meuse)</v>
      </c>
      <c r="F70" s="35" t="str">
        <f aca="false">IFERROR(VLOOKUP(LEFT(A70,7),Opérateur_Territoire!$B$2:$J$120,6,0),"à saisir (Opérateur_Territoire)")</f>
        <v>Association mosellane d’économie montagnarde (AMEM)</v>
      </c>
      <c r="G70" s="35" t="str">
        <f aca="false">IFERROR(VLOOKUP(LEFT(A70,7),Opérateur_Territoire!$B$2:$J$120,7,0),"à saisir (Opérateur_Territoire)")</f>
        <v>4 place de la mairie – 57720 VOLMUNSTER</v>
      </c>
      <c r="H70" s="35" t="str">
        <f aca="false">IFERROR(VLOOKUP(LEFT(A70,7),Opérateur_Territoire!$B$2:$J$120,8,0),"à saisir (Opérateur_Territoire)")</f>
        <v>03 72 29 02 61 ; Coordination : 06 51 73 52 81 ; Chargé(e) de mission agroenvironnement : 06 75 68 85 06</v>
      </c>
      <c r="I70" s="35" t="str">
        <f aca="false">IFERROR(VLOOKUP(LEFT(A70,7),Opérateur_Territoire!$B$2:$J$120,9,0),"à saisir (Opérateur_Territoire)")</f>
        <v>amem57@orange.fr</v>
      </c>
      <c r="J70" s="36"/>
      <c r="K70" s="36"/>
      <c r="L70" s="37"/>
      <c r="M70" s="38"/>
      <c r="N70" s="39"/>
      <c r="O70" s="38"/>
      <c r="P70" s="39"/>
      <c r="Q70" s="38"/>
      <c r="R70" s="39"/>
      <c r="S70" s="38"/>
      <c r="T70" s="39"/>
      <c r="U70" s="38"/>
      <c r="V70" s="38"/>
      <c r="W70" s="40"/>
      <c r="X70" s="41"/>
      <c r="Y70" s="42"/>
      <c r="Z70" s="43"/>
      <c r="AA70" s="44"/>
      <c r="AB70" s="44"/>
      <c r="AC70" s="45"/>
      <c r="AD70" s="45"/>
      <c r="AE70" s="46"/>
      <c r="AF70" s="47"/>
      <c r="AG70" s="47"/>
      <c r="AMC70" s="19"/>
      <c r="AMD70" s="19"/>
      <c r="AME70" s="20"/>
      <c r="AMF70" s="20"/>
      <c r="AMG70" s="20"/>
      <c r="AMH70" s="20"/>
      <c r="AMI70" s="20"/>
    </row>
    <row r="71" s="48" customFormat="true" ht="25.5" hidden="false" customHeight="true" outlineLevel="0" collapsed="false">
      <c r="A71" s="33" t="s">
        <v>770</v>
      </c>
      <c r="B71" s="33" t="str">
        <f aca="false">IF(A71="","saisir code MAEC (colonne A)",RIGHT(A71,4))</f>
        <v>PRA3</v>
      </c>
      <c r="C71" s="34" t="str">
        <f aca="false">IFERROR(VLOOKUP(LEFT(A71,7),Opérateur_Territoire!$B$2:$D$120,2,0),"à saisir (Opérateur_Territoire)")</f>
        <v>PNR Vosges du Nord – AMEM</v>
      </c>
      <c r="D71" s="34" t="str">
        <f aca="false">LEFT(A71,7)</f>
        <v>GE_VM15</v>
      </c>
      <c r="E71" s="34" t="str">
        <f aca="false">IFERROR(VLOOKUP(LEFT(A71,7),Opérateur_Territoire!$B$2:$D$120,3,0),"à saisir (Opérateur_Territoire)")</f>
        <v>Vosges mosellanes – PNR des Vosges du Nord – Biodiversité (Agence de l'eau Rhin-Meuse)</v>
      </c>
      <c r="F71" s="35" t="str">
        <f aca="false">IFERROR(VLOOKUP(LEFT(A71,7),Opérateur_Territoire!$B$2:$J$120,6,0),"à saisir (Opérateur_Territoire)")</f>
        <v>Association mosellane d’économie montagnarde (AMEM)</v>
      </c>
      <c r="G71" s="35" t="str">
        <f aca="false">IFERROR(VLOOKUP(LEFT(A71,7),Opérateur_Territoire!$B$2:$J$120,7,0),"à saisir (Opérateur_Territoire)")</f>
        <v>4 place de la mairie – 57720 VOLMUNSTER</v>
      </c>
      <c r="H71" s="35" t="str">
        <f aca="false">IFERROR(VLOOKUP(LEFT(A71,7),Opérateur_Territoire!$B$2:$J$120,8,0),"à saisir (Opérateur_Territoire)")</f>
        <v>03 72 29 02 61 ; Coordination : 06 51 73 52 81 ; Chargé(e) de mission agroenvironnement : 06 75 68 85 06</v>
      </c>
      <c r="I71" s="35" t="str">
        <f aca="false">IFERROR(VLOOKUP(LEFT(A71,7),Opérateur_Territoire!$B$2:$J$120,9,0),"à saisir (Opérateur_Territoire)")</f>
        <v>amem57@orange.fr</v>
      </c>
      <c r="J71" s="36"/>
      <c r="K71" s="36"/>
      <c r="L71" s="37"/>
      <c r="M71" s="38"/>
      <c r="N71" s="39"/>
      <c r="O71" s="38"/>
      <c r="P71" s="39"/>
      <c r="Q71" s="38"/>
      <c r="R71" s="39"/>
      <c r="S71" s="38"/>
      <c r="T71" s="39"/>
      <c r="U71" s="38"/>
      <c r="V71" s="38"/>
      <c r="W71" s="40"/>
      <c r="X71" s="41"/>
      <c r="Y71" s="42"/>
      <c r="Z71" s="43"/>
      <c r="AA71" s="44"/>
      <c r="AB71" s="44"/>
      <c r="AC71" s="45"/>
      <c r="AD71" s="45"/>
      <c r="AE71" s="46"/>
      <c r="AF71" s="47"/>
      <c r="AG71" s="47"/>
      <c r="AMC71" s="19"/>
      <c r="AMD71" s="19"/>
      <c r="AME71" s="20"/>
      <c r="AMF71" s="20"/>
      <c r="AMG71" s="20"/>
      <c r="AMH71" s="20"/>
      <c r="AMI71" s="20"/>
    </row>
    <row r="72" s="48" customFormat="true" ht="25.5" hidden="false" customHeight="true" outlineLevel="0" collapsed="false">
      <c r="A72" s="33" t="s">
        <v>771</v>
      </c>
      <c r="B72" s="33" t="str">
        <f aca="false">IF(A72="","saisir code MAEC (colonne A)",RIGHT(A72,4))</f>
        <v>PRA1</v>
      </c>
      <c r="C72" s="34" t="str">
        <f aca="false">IFERROR(VLOOKUP(LEFT(A72,7),Opérateur_Territoire!$B$2:$D$120,2,0),"à saisir (Opérateur_Territoire)")</f>
        <v>PNR Vosges du Nord – AMEM</v>
      </c>
      <c r="D72" s="34" t="str">
        <f aca="false">LEFT(A72,7)</f>
        <v>GE_VM22</v>
      </c>
      <c r="E72" s="34" t="str">
        <f aca="false">IFERROR(VLOOKUP(LEFT(A72,7),Opérateur_Territoire!$B$2:$D$120,3,0),"à saisir (Opérateur_Territoire)")</f>
        <v>Vosges mosellanes – PNR des Vosges du Nord – Biodiversité 2 – Damier de la Succise (Agence de l'eau Rhin-Meuse)</v>
      </c>
      <c r="F72" s="35" t="str">
        <f aca="false">IFERROR(VLOOKUP(LEFT(A72,7),Opérateur_Territoire!$B$2:$J$120,6,0),"à saisir (Opérateur_Territoire)")</f>
        <v>Association mosellane d’économie montagnarde (AMEM)</v>
      </c>
      <c r="G72" s="35" t="str">
        <f aca="false">IFERROR(VLOOKUP(LEFT(A72,7),Opérateur_Territoire!$B$2:$J$120,7,0),"à saisir (Opérateur_Territoire)")</f>
        <v>4 place de la mairie – 57720 VOLMUNSTER</v>
      </c>
      <c r="H72" s="35" t="str">
        <f aca="false">IFERROR(VLOOKUP(LEFT(A72,7),Opérateur_Territoire!$B$2:$J$120,8,0),"à saisir (Opérateur_Territoire)")</f>
        <v>03 72 29 02 61 ; Coordination : 06 51 73 52 81 ; Chargé(e) de mission agroenvironnement : 06 75 68 85 06</v>
      </c>
      <c r="I72" s="35" t="str">
        <f aca="false">IFERROR(VLOOKUP(LEFT(A72,7),Opérateur_Territoire!$B$2:$J$120,9,0),"à saisir (Opérateur_Territoire)")</f>
        <v>amem57@orange.fr</v>
      </c>
      <c r="J72" s="36"/>
      <c r="K72" s="36"/>
      <c r="L72" s="37"/>
      <c r="M72" s="38"/>
      <c r="N72" s="39"/>
      <c r="O72" s="38"/>
      <c r="P72" s="39"/>
      <c r="Q72" s="38"/>
      <c r="R72" s="39"/>
      <c r="S72" s="38"/>
      <c r="T72" s="39"/>
      <c r="U72" s="38"/>
      <c r="V72" s="38"/>
      <c r="W72" s="40"/>
      <c r="X72" s="41"/>
      <c r="Y72" s="42"/>
      <c r="Z72" s="43"/>
      <c r="AA72" s="44"/>
      <c r="AB72" s="44"/>
      <c r="AC72" s="45"/>
      <c r="AD72" s="45"/>
      <c r="AE72" s="46"/>
      <c r="AF72" s="47"/>
      <c r="AG72" s="47"/>
      <c r="AMC72" s="19"/>
      <c r="AMD72" s="19"/>
      <c r="AME72" s="20"/>
      <c r="AMF72" s="20"/>
      <c r="AMG72" s="20"/>
      <c r="AMH72" s="20"/>
      <c r="AMI72" s="20"/>
    </row>
    <row r="73" s="48" customFormat="true" ht="25.5" hidden="false" customHeight="true" outlineLevel="0" collapsed="false">
      <c r="A73" s="33" t="s">
        <v>772</v>
      </c>
      <c r="B73" s="33" t="str">
        <f aca="false">IF(A73="","saisir code MAEC (colonne A)",RIGHT(A73,4))</f>
        <v>PRA1</v>
      </c>
      <c r="C73" s="34" t="str">
        <f aca="false">IFERROR(VLOOKUP(LEFT(A73,7),Opérateur_Territoire!$B$2:$D$120,2,0),"à saisir (Opérateur_Territoire)")</f>
        <v>Région Grand Est (Féd. chasseurs 67)</v>
      </c>
      <c r="D73" s="34" t="str">
        <f aca="false">LEFT(A73,7)</f>
        <v>GE_RIBN</v>
      </c>
      <c r="E73" s="34" t="str">
        <f aca="false">IFERROR(VLOOKUP(LEFT(A73,7),Opérateur_Territoire!$B$2:$D$120,3,0),"à saisir (Opérateur_Territoire)")</f>
        <v>Ried de l’Ill et bande rhénane – Natura 2000</v>
      </c>
      <c r="F73" s="35" t="str">
        <f aca="false">IFERROR(VLOOKUP(LEFT(A73,7),Opérateur_Territoire!$B$2:$J$120,6,0),"à saisir (Opérateur_Territoire)")</f>
        <v>- Animateur : Fédération départementale des chasseurs du Bas-Rhin
- Opérateur : Région Grand Est</v>
      </c>
      <c r="G73" s="35" t="str">
        <f aca="false">IFERROR(VLOOKUP(LEFT(A73,7),Opérateur_Territoire!$B$2:$J$120,7,0),"à saisir (Opérateur_Territoire)")</f>
        <v>- Adresse animateur : Fédération départementale des chasseurs du Bas-Rhin - Service gestion milieux naturels – Espace Chasse et Nature - Route de Strasbourg - 67170 GEUDERTHEIM
- Adresse opérateur : Région Grand Est - Service biodiversité – Direction de l'eau, de la biodiversité et du climat - 1 place Adrien Zeller – 67070 STRASBOURG Cedex</v>
      </c>
      <c r="H73" s="35" t="str">
        <f aca="false">IFERROR(VLOOKUP(LEFT(A73,7),Opérateur_Territoire!$B$2:$J$120,8,0),"à saisir (Opérateur_Territoire)")</f>
        <v>- Tél. animateur : 03 88 79 12 77 - Tél. opérateur : 03 88 15 39 68</v>
      </c>
      <c r="I73" s="35" t="str">
        <f aca="false">IFERROR(VLOOKUP(LEFT(A73,7),Opérateur_Territoire!$B$2:$J$120,9,0),"à saisir (Opérateur_Territoire)")</f>
        <v>- Mél. animateur : claire.jehl@chasseurdefrance.com ; alexandre.derrez@chasseurdefrance.com
- Mél. opérateur : manon.ackermann@grandest.fr</v>
      </c>
      <c r="J73" s="36"/>
      <c r="K73" s="36"/>
      <c r="L73" s="37"/>
      <c r="M73" s="38"/>
      <c r="N73" s="39"/>
      <c r="O73" s="38"/>
      <c r="P73" s="39"/>
      <c r="Q73" s="38"/>
      <c r="R73" s="39"/>
      <c r="S73" s="38"/>
      <c r="T73" s="39"/>
      <c r="U73" s="38"/>
      <c r="V73" s="38"/>
      <c r="W73" s="40"/>
      <c r="X73" s="41"/>
      <c r="Y73" s="42"/>
      <c r="Z73" s="43"/>
      <c r="AA73" s="44"/>
      <c r="AB73" s="44"/>
      <c r="AC73" s="45"/>
      <c r="AD73" s="45"/>
      <c r="AE73" s="46"/>
      <c r="AF73" s="47"/>
      <c r="AG73" s="47"/>
      <c r="AMC73" s="19"/>
      <c r="AMD73" s="19"/>
      <c r="AME73" s="20"/>
      <c r="AMF73" s="20"/>
      <c r="AMG73" s="20"/>
      <c r="AMH73" s="20"/>
      <c r="AMI73" s="20"/>
    </row>
    <row r="74" s="48" customFormat="true" ht="25.5" hidden="false" customHeight="true" outlineLevel="0" collapsed="false">
      <c r="A74" s="33" t="s">
        <v>773</v>
      </c>
      <c r="B74" s="33" t="str">
        <f aca="false">IF(A74="","saisir code MAEC (colonne A)",RIGHT(A74,4))</f>
        <v>PRA1</v>
      </c>
      <c r="C74" s="34" t="str">
        <f aca="false">IFERROR(VLOOKUP(LEFT(A74,7),Opérateur_Territoire!$B$2:$D$120,2,0),"à saisir (Opérateur_Territoire)")</f>
        <v>Syndicat eaux vives 3 Nied</v>
      </c>
      <c r="D74" s="34" t="str">
        <f aca="false">LEFT(A74,7)</f>
        <v>GE_NIHN</v>
      </c>
      <c r="E74" s="34" t="str">
        <f aca="false">IFERROR(VLOOKUP(LEFT(A74,7),Opérateur_Territoire!$B$2:$D$120,3,0),"à saisir (Opérateur_Territoire)")</f>
        <v>Nied halophile – Natura 2000</v>
      </c>
      <c r="F74" s="35" t="str">
        <f aca="false">IFERROR(VLOOKUP(LEFT(A74,7),Opérateur_Territoire!$B$2:$J$120,6,0),"à saisir (Opérateur_Territoire)")</f>
        <v>EPAGE des eaux vives des 3 Nied</v>
      </c>
      <c r="G74" s="35" t="str">
        <f aca="false">IFERROR(VLOOKUP(LEFT(A74,7),Opérateur_Territoire!$B$2:$J$120,7,0),"à saisir (Opérateur_Territoire)")</f>
        <v>Route de Brecklange – 57220 BOULAY-MOSELLE</v>
      </c>
      <c r="H74" s="35" t="str">
        <f aca="false">IFERROR(VLOOKUP(LEFT(A74,7),Opérateur_Territoire!$B$2:$J$120,8,0),"à saisir (Opérateur_Territoire)")</f>
        <v>07 86 71 07 78</v>
      </c>
      <c r="I74" s="35" t="str">
        <f aca="false">IFERROR(VLOOKUP(LEFT(A74,7),Opérateur_Territoire!$B$2:$J$120,9,0),"à saisir (Opérateur_Territoire)")</f>
        <v>maud.colautti@eaux-vives-3nied.fr</v>
      </c>
      <c r="J74" s="36"/>
      <c r="K74" s="36"/>
      <c r="L74" s="37"/>
      <c r="M74" s="38"/>
      <c r="N74" s="39"/>
      <c r="O74" s="38"/>
      <c r="P74" s="39"/>
      <c r="Q74" s="38"/>
      <c r="R74" s="39"/>
      <c r="S74" s="38"/>
      <c r="T74" s="39"/>
      <c r="U74" s="38"/>
      <c r="V74" s="38"/>
      <c r="W74" s="40"/>
      <c r="X74" s="41"/>
      <c r="Y74" s="42"/>
      <c r="Z74" s="43"/>
      <c r="AA74" s="44"/>
      <c r="AB74" s="44"/>
      <c r="AC74" s="45"/>
      <c r="AD74" s="45"/>
      <c r="AE74" s="46"/>
      <c r="AF74" s="47"/>
      <c r="AG74" s="47"/>
      <c r="AMC74" s="19"/>
      <c r="AMD74" s="19"/>
      <c r="AME74" s="20"/>
      <c r="AMF74" s="20"/>
      <c r="AMG74" s="20"/>
      <c r="AMH74" s="20"/>
      <c r="AMI74" s="20"/>
    </row>
    <row r="75" s="48" customFormat="true" ht="25.5" hidden="false" customHeight="true" outlineLevel="0" collapsed="false">
      <c r="A75" s="33" t="s">
        <v>774</v>
      </c>
      <c r="B75" s="33" t="str">
        <f aca="false">IF(A75="","saisir code MAEC (colonne A)",RIGHT(A75,4))</f>
        <v>PRA1</v>
      </c>
      <c r="C75" s="34" t="str">
        <f aca="false">IFERROR(VLOOKUP(LEFT(A75,7),Opérateur_Territoire!$B$2:$D$120,2,0),"à saisir (Opérateur_Territoire)")</f>
        <v>Syndicat eaux vives 3 Nied</v>
      </c>
      <c r="D75" s="34" t="str">
        <f aca="false">LEFT(A75,7)</f>
        <v>GE_NIRN</v>
      </c>
      <c r="E75" s="34" t="str">
        <f aca="false">IFERROR(VLOOKUP(LEFT(A75,7),Opérateur_Territoire!$B$2:$D$120,3,0),"à saisir (Opérateur_Territoire)")</f>
        <v>Vallée de la Nied réunie – Natura 2000</v>
      </c>
      <c r="F75" s="35" t="str">
        <f aca="false">IFERROR(VLOOKUP(LEFT(A75,7),Opérateur_Territoire!$B$2:$J$120,6,0),"à saisir (Opérateur_Territoire)")</f>
        <v>EPAGE des eaux vives des 3 Nied</v>
      </c>
      <c r="G75" s="35" t="str">
        <f aca="false">IFERROR(VLOOKUP(LEFT(A75,7),Opérateur_Territoire!$B$2:$J$120,7,0),"à saisir (Opérateur_Territoire)")</f>
        <v>Route de Brecklange – 57220 BOULAY-MOSELLE</v>
      </c>
      <c r="H75" s="35" t="str">
        <f aca="false">IFERROR(VLOOKUP(LEFT(A75,7),Opérateur_Territoire!$B$2:$J$120,8,0),"à saisir (Opérateur_Territoire)")</f>
        <v>07 86 71 07 78</v>
      </c>
      <c r="I75" s="35" t="str">
        <f aca="false">IFERROR(VLOOKUP(LEFT(A75,7),Opérateur_Territoire!$B$2:$J$120,9,0),"à saisir (Opérateur_Territoire)")</f>
        <v>maud.colautti@eaux-vives-3nied.fr</v>
      </c>
      <c r="J75" s="36"/>
      <c r="K75" s="36"/>
      <c r="L75" s="37"/>
      <c r="M75" s="38"/>
      <c r="N75" s="39"/>
      <c r="O75" s="38"/>
      <c r="P75" s="39"/>
      <c r="Q75" s="38"/>
      <c r="R75" s="39"/>
      <c r="S75" s="38"/>
      <c r="T75" s="39"/>
      <c r="U75" s="38"/>
      <c r="V75" s="38"/>
      <c r="W75" s="40"/>
      <c r="X75" s="41"/>
      <c r="Y75" s="42"/>
      <c r="Z75" s="43"/>
      <c r="AA75" s="44"/>
      <c r="AB75" s="44"/>
      <c r="AC75" s="45"/>
      <c r="AD75" s="45"/>
      <c r="AE75" s="46"/>
      <c r="AF75" s="47"/>
      <c r="AG75" s="47"/>
      <c r="AMC75" s="19"/>
      <c r="AMD75" s="19"/>
      <c r="AME75" s="20"/>
      <c r="AMF75" s="20"/>
      <c r="AMG75" s="20"/>
      <c r="AMH75" s="20"/>
      <c r="AMI75" s="20"/>
    </row>
    <row r="76" s="48" customFormat="true" ht="25.5" hidden="false" customHeight="true" outlineLevel="0" collapsed="false">
      <c r="A76" s="33" t="s">
        <v>775</v>
      </c>
      <c r="B76" s="33" t="str">
        <f aca="false">IF(A76="","saisir code MAEC (colonne A)",RIGHT(A76,4))</f>
        <v>PRA1</v>
      </c>
      <c r="C76" s="34" t="str">
        <f aca="false">IFERROR(VLOOKUP(LEFT(A76,7),Opérateur_Territoire!$B$2:$D$120,2,0),"à saisir (Opérateur_Territoire)")</f>
        <v>Syndicat mixte bassin versant Armançon</v>
      </c>
      <c r="D76" s="34" t="str">
        <f aca="false">LEFT(A76,7)</f>
        <v>GE_ARME</v>
      </c>
      <c r="E76" s="34" t="str">
        <f aca="false">IFERROR(VLOOKUP(LEFT(A76,7),Opérateur_Territoire!$B$2:$D$120,3,0),"à saisir (Opérateur_Territoire)")</f>
        <v>Vallée humide de l’Armance et élevage (Agence de l'eau Seine-Normandie)</v>
      </c>
      <c r="F76" s="35" t="str">
        <f aca="false">IFERROR(VLOOKUP(LEFT(A76,7),Opérateur_Territoire!$B$2:$J$120,6,0),"à saisir (Opérateur_Territoire)")</f>
        <v>Syndicat mixte du bassin versant de l'Armançon (SMBVA) – Mélanie DE WAELE, animatrice agricole</v>
      </c>
      <c r="G76" s="35" t="str">
        <f aca="false">IFERROR(VLOOKUP(LEFT(A76,7),Opérateur_Territoire!$B$2:$J$120,7,0),"à saisir (Opérateur_Territoire)")</f>
        <v>58 ter rue Vaucorbe – 89700 TONNERRE</v>
      </c>
      <c r="H76" s="35" t="str">
        <f aca="false">IFERROR(VLOOKUP(LEFT(A76,7),Opérateur_Territoire!$B$2:$J$120,8,0),"à saisir (Opérateur_Territoire)")</f>
        <v>06.81.03.29.56</v>
      </c>
      <c r="I76" s="35" t="str">
        <f aca="false">IFERROR(VLOOKUP(LEFT(A76,7),Opérateur_Territoire!$B$2:$J$120,9,0),"à saisir (Opérateur_Territoire)")</f>
        <v>melanie.dewaele@bassin-armancon.fr</v>
      </c>
      <c r="J76" s="36"/>
      <c r="K76" s="36"/>
      <c r="L76" s="37"/>
      <c r="M76" s="38"/>
      <c r="N76" s="39"/>
      <c r="O76" s="38"/>
      <c r="P76" s="39"/>
      <c r="Q76" s="38"/>
      <c r="R76" s="39"/>
      <c r="S76" s="38"/>
      <c r="T76" s="39"/>
      <c r="U76" s="38"/>
      <c r="V76" s="38"/>
      <c r="W76" s="40"/>
      <c r="X76" s="41"/>
      <c r="Y76" s="42"/>
      <c r="Z76" s="43"/>
      <c r="AA76" s="44"/>
      <c r="AB76" s="44"/>
      <c r="AC76" s="45"/>
      <c r="AD76" s="45"/>
      <c r="AE76" s="46"/>
      <c r="AF76" s="47"/>
      <c r="AG76" s="47"/>
      <c r="AMC76" s="19"/>
      <c r="AMD76" s="19"/>
      <c r="AME76" s="20"/>
      <c r="AMF76" s="20"/>
      <c r="AMG76" s="20"/>
      <c r="AMH76" s="20"/>
      <c r="AMI76" s="20"/>
    </row>
    <row r="77" s="48" customFormat="true" ht="25.5" hidden="false" customHeight="true" outlineLevel="0" collapsed="false">
      <c r="A77" s="33" t="s">
        <v>776</v>
      </c>
      <c r="B77" s="33" t="str">
        <f aca="false">IF(A77="","saisir code MAEC (colonne A)",RIGHT(A77,4))</f>
        <v>PRA3</v>
      </c>
      <c r="C77" s="34" t="str">
        <f aca="false">IFERROR(VLOOKUP(LEFT(A77,7),Opérateur_Territoire!$B$2:$D$120,2,0),"à saisir (Opérateur_Territoire)")</f>
        <v>Syndicat mixte bassin versant Armançon</v>
      </c>
      <c r="D77" s="34" t="str">
        <f aca="false">LEFT(A77,7)</f>
        <v>GE_ARME</v>
      </c>
      <c r="E77" s="34" t="str">
        <f aca="false">IFERROR(VLOOKUP(LEFT(A77,7),Opérateur_Territoire!$B$2:$D$120,3,0),"à saisir (Opérateur_Territoire)")</f>
        <v>Vallée humide de l’Armance et élevage (Agence de l'eau Seine-Normandie)</v>
      </c>
      <c r="F77" s="35" t="str">
        <f aca="false">IFERROR(VLOOKUP(LEFT(A77,7),Opérateur_Territoire!$B$2:$J$120,6,0),"à saisir (Opérateur_Territoire)")</f>
        <v>Syndicat mixte du bassin versant de l'Armançon (SMBVA) – Mélanie DE WAELE, animatrice agricole</v>
      </c>
      <c r="G77" s="35" t="str">
        <f aca="false">IFERROR(VLOOKUP(LEFT(A77,7),Opérateur_Territoire!$B$2:$J$120,7,0),"à saisir (Opérateur_Territoire)")</f>
        <v>58 ter rue Vaucorbe – 89700 TONNERRE</v>
      </c>
      <c r="H77" s="35" t="str">
        <f aca="false">IFERROR(VLOOKUP(LEFT(A77,7),Opérateur_Territoire!$B$2:$J$120,8,0),"à saisir (Opérateur_Territoire)")</f>
        <v>06.81.03.29.56</v>
      </c>
      <c r="I77" s="35" t="str">
        <f aca="false">IFERROR(VLOOKUP(LEFT(A77,7),Opérateur_Territoire!$B$2:$J$120,9,0),"à saisir (Opérateur_Territoire)")</f>
        <v>melanie.dewaele@bassin-armancon.fr</v>
      </c>
      <c r="J77" s="36"/>
      <c r="K77" s="36"/>
      <c r="L77" s="37"/>
      <c r="M77" s="38"/>
      <c r="N77" s="39"/>
      <c r="O77" s="38"/>
      <c r="P77" s="39"/>
      <c r="Q77" s="38"/>
      <c r="R77" s="39"/>
      <c r="S77" s="38"/>
      <c r="T77" s="39"/>
      <c r="U77" s="38"/>
      <c r="V77" s="38"/>
      <c r="W77" s="40"/>
      <c r="X77" s="41"/>
      <c r="Y77" s="42"/>
      <c r="Z77" s="43"/>
      <c r="AA77" s="44"/>
      <c r="AB77" s="44"/>
      <c r="AC77" s="45"/>
      <c r="AD77" s="45"/>
      <c r="AE77" s="46"/>
      <c r="AF77" s="47"/>
      <c r="AG77" s="47"/>
      <c r="AMC77" s="19"/>
      <c r="AMD77" s="19"/>
      <c r="AME77" s="20"/>
      <c r="AMF77" s="20"/>
      <c r="AMG77" s="20"/>
      <c r="AMH77" s="20"/>
      <c r="AMI77" s="20"/>
    </row>
    <row r="78" s="48" customFormat="true" ht="25.5" hidden="false" customHeight="true" outlineLevel="0" collapsed="false">
      <c r="A78" s="49" t="s">
        <v>777</v>
      </c>
      <c r="B78" s="49" t="str">
        <f aca="false">IF(A78="","saisir code MAEC (colonne A)",RIGHT(A78,4))</f>
        <v>PRA1</v>
      </c>
      <c r="C78" s="50" t="str">
        <f aca="false">IFERROR(VLOOKUP(LEFT(A78,7),Opérateur_Territoire!$B$2:$D$120,2,0),"à saisir (Opérateur_Territoire)")</f>
        <v>à saisir (Opérateur_Territoire)</v>
      </c>
      <c r="D78" s="50" t="str">
        <f aca="false">LEFT(A78,7)</f>
        <v>GE_0001</v>
      </c>
      <c r="E78" s="50" t="str">
        <f aca="false">IFERROR(VLOOKUP(LEFT(A78,7),Opérateur_Territoire!$B$2:$D$120,3,0),"à saisir (Opérateur_Territoire)")</f>
        <v>à saisir (Opérateur_Territoire)</v>
      </c>
      <c r="F78" s="35" t="str">
        <f aca="false">IFERROR(VLOOKUP(LEFT(A78,7),Opérateur_Territoire!$B$2:$J$120,6,0),"à saisir (Opérateur_Territoire)")</f>
        <v>à saisir (Opérateur_Territoire)</v>
      </c>
      <c r="G78" s="35" t="str">
        <f aca="false">IFERROR(VLOOKUP(LEFT(A78,7),Opérateur_Territoire!$B$2:$J$120,7,0),"à saisir (Opérateur_Territoire)")</f>
        <v>à saisir (Opérateur_Territoire)</v>
      </c>
      <c r="H78" s="35" t="str">
        <f aca="false">IFERROR(VLOOKUP(LEFT(A78,7),Opérateur_Territoire!$B$2:$J$120,8,0),"à saisir (Opérateur_Territoire)")</f>
        <v>à saisir (Opérateur_Territoire)</v>
      </c>
      <c r="I78" s="35" t="str">
        <f aca="false">IFERROR(VLOOKUP(LEFT(A78,7),Opérateur_Territoire!$B$2:$J$120,9,0),"à saisir (Opérateur_Territoire)")</f>
        <v>à saisir (Opérateur_Territoire)</v>
      </c>
      <c r="J78" s="36"/>
      <c r="K78" s="36"/>
      <c r="L78" s="37"/>
      <c r="M78" s="38"/>
      <c r="N78" s="39"/>
      <c r="O78" s="38"/>
      <c r="P78" s="39"/>
      <c r="Q78" s="38"/>
      <c r="R78" s="39"/>
      <c r="S78" s="38"/>
      <c r="T78" s="39"/>
      <c r="U78" s="38"/>
      <c r="V78" s="38"/>
      <c r="W78" s="40"/>
      <c r="X78" s="41"/>
      <c r="Y78" s="42"/>
      <c r="Z78" s="43"/>
      <c r="AA78" s="44"/>
      <c r="AB78" s="44"/>
      <c r="AC78" s="45"/>
      <c r="AD78" s="45"/>
      <c r="AE78" s="46"/>
      <c r="AF78" s="47"/>
      <c r="AG78" s="47"/>
      <c r="AMC78" s="19"/>
      <c r="AMD78" s="19"/>
      <c r="AME78" s="20"/>
      <c r="AMF78" s="20"/>
      <c r="AMG78" s="20"/>
      <c r="AMH78" s="20"/>
      <c r="AMI78" s="20"/>
    </row>
    <row r="79" s="48" customFormat="true" ht="25.5" hidden="false" customHeight="true" outlineLevel="0" collapsed="false">
      <c r="A79" s="49" t="s">
        <v>778</v>
      </c>
      <c r="B79" s="49" t="str">
        <f aca="false">IF(A79="","saisir code MAEC (colonne A)",RIGHT(A79,4))</f>
        <v>PRA2</v>
      </c>
      <c r="C79" s="50" t="str">
        <f aca="false">IFERROR(VLOOKUP(LEFT(A79,7),Opérateur_Territoire!$B$2:$D$120,2,0),"à saisir (Opérateur_Territoire)")</f>
        <v>à saisir (Opérateur_Territoire)</v>
      </c>
      <c r="D79" s="50" t="str">
        <f aca="false">LEFT(A79,7)</f>
        <v>GE_0001</v>
      </c>
      <c r="E79" s="50" t="str">
        <f aca="false">IFERROR(VLOOKUP(LEFT(A79,7),Opérateur_Territoire!$B$2:$D$120,3,0),"à saisir (Opérateur_Territoire)")</f>
        <v>à saisir (Opérateur_Territoire)</v>
      </c>
      <c r="F79" s="35" t="str">
        <f aca="false">IFERROR(VLOOKUP(LEFT(A79,7),Opérateur_Territoire!$B$2:$J$120,6,0),"à saisir (Opérateur_Territoire)")</f>
        <v>à saisir (Opérateur_Territoire)</v>
      </c>
      <c r="G79" s="35" t="str">
        <f aca="false">IFERROR(VLOOKUP(LEFT(A79,7),Opérateur_Territoire!$B$2:$J$120,7,0),"à saisir (Opérateur_Territoire)")</f>
        <v>à saisir (Opérateur_Territoire)</v>
      </c>
      <c r="H79" s="35" t="str">
        <f aca="false">IFERROR(VLOOKUP(LEFT(A79,7),Opérateur_Territoire!$B$2:$J$120,8,0),"à saisir (Opérateur_Territoire)")</f>
        <v>à saisir (Opérateur_Territoire)</v>
      </c>
      <c r="I79" s="35" t="str">
        <f aca="false">IFERROR(VLOOKUP(LEFT(A79,7),Opérateur_Territoire!$B$2:$J$120,9,0),"à saisir (Opérateur_Territoire)")</f>
        <v>à saisir (Opérateur_Territoire)</v>
      </c>
      <c r="J79" s="36"/>
      <c r="K79" s="36"/>
      <c r="L79" s="37"/>
      <c r="M79" s="38"/>
      <c r="N79" s="39"/>
      <c r="O79" s="38"/>
      <c r="P79" s="39"/>
      <c r="Q79" s="38"/>
      <c r="R79" s="39"/>
      <c r="S79" s="38"/>
      <c r="T79" s="39"/>
      <c r="U79" s="38"/>
      <c r="V79" s="38"/>
      <c r="W79" s="40"/>
      <c r="X79" s="41"/>
      <c r="Y79" s="42"/>
      <c r="Z79" s="43"/>
      <c r="AA79" s="44"/>
      <c r="AB79" s="44"/>
      <c r="AC79" s="45"/>
      <c r="AD79" s="45"/>
      <c r="AE79" s="46"/>
      <c r="AF79" s="47"/>
      <c r="AG79" s="47"/>
      <c r="AMC79" s="19"/>
      <c r="AMD79" s="19"/>
      <c r="AME79" s="20"/>
      <c r="AMF79" s="20"/>
      <c r="AMG79" s="20"/>
      <c r="AMH79" s="20"/>
      <c r="AMI79" s="20"/>
    </row>
    <row r="80" s="48" customFormat="true" ht="25.5" hidden="false" customHeight="true" outlineLevel="0" collapsed="false">
      <c r="A80" s="49" t="s">
        <v>779</v>
      </c>
      <c r="B80" s="49" t="str">
        <f aca="false">IF(A80="","saisir code MAEC (colonne A)",RIGHT(A80,4))</f>
        <v>PRA3</v>
      </c>
      <c r="C80" s="50" t="str">
        <f aca="false">IFERROR(VLOOKUP(LEFT(A80,7),Opérateur_Territoire!$B$2:$D$120,2,0),"à saisir (Opérateur_Territoire)")</f>
        <v>à saisir (Opérateur_Territoire)</v>
      </c>
      <c r="D80" s="50" t="str">
        <f aca="false">LEFT(A80,7)</f>
        <v>GE_0001</v>
      </c>
      <c r="E80" s="50" t="str">
        <f aca="false">IFERROR(VLOOKUP(LEFT(A80,7),Opérateur_Territoire!$B$2:$D$120,3,0),"à saisir (Opérateur_Territoire)")</f>
        <v>à saisir (Opérateur_Territoire)</v>
      </c>
      <c r="F80" s="35" t="str">
        <f aca="false">IFERROR(VLOOKUP(LEFT(A80,7),Opérateur_Territoire!$B$2:$J$120,6,0),"à saisir (Opérateur_Territoire)")</f>
        <v>à saisir (Opérateur_Territoire)</v>
      </c>
      <c r="G80" s="35" t="str">
        <f aca="false">IFERROR(VLOOKUP(LEFT(A80,7),Opérateur_Territoire!$B$2:$J$120,7,0),"à saisir (Opérateur_Territoire)")</f>
        <v>à saisir (Opérateur_Territoire)</v>
      </c>
      <c r="H80" s="35" t="str">
        <f aca="false">IFERROR(VLOOKUP(LEFT(A80,7),Opérateur_Territoire!$B$2:$J$120,8,0),"à saisir (Opérateur_Territoire)")</f>
        <v>à saisir (Opérateur_Territoire)</v>
      </c>
      <c r="I80" s="35" t="str">
        <f aca="false">IFERROR(VLOOKUP(LEFT(A80,7),Opérateur_Territoire!$B$2:$J$120,9,0),"à saisir (Opérateur_Territoire)")</f>
        <v>à saisir (Opérateur_Territoire)</v>
      </c>
      <c r="J80" s="36"/>
      <c r="K80" s="36"/>
      <c r="L80" s="37"/>
      <c r="M80" s="38"/>
      <c r="N80" s="39"/>
      <c r="O80" s="38"/>
      <c r="P80" s="39"/>
      <c r="Q80" s="38"/>
      <c r="R80" s="39"/>
      <c r="S80" s="38"/>
      <c r="T80" s="39"/>
      <c r="U80" s="38"/>
      <c r="V80" s="38"/>
      <c r="W80" s="40"/>
      <c r="X80" s="41"/>
      <c r="Y80" s="42"/>
      <c r="Z80" s="43"/>
      <c r="AA80" s="44"/>
      <c r="AB80" s="44"/>
      <c r="AC80" s="45"/>
      <c r="AD80" s="45"/>
      <c r="AE80" s="46"/>
      <c r="AF80" s="47"/>
      <c r="AG80" s="47"/>
      <c r="AMC80" s="19"/>
      <c r="AMD80" s="19"/>
      <c r="AME80" s="20"/>
      <c r="AMF80" s="20"/>
      <c r="AMG80" s="20"/>
      <c r="AMH80" s="20"/>
      <c r="AMI80" s="20"/>
    </row>
    <row r="81" s="48" customFormat="true" ht="25.5" hidden="false" customHeight="true" outlineLevel="0" collapsed="false">
      <c r="A81" s="49"/>
      <c r="B81" s="49" t="str">
        <f aca="false">IF(A81="","saisir code MAEC (colonne A)",RIGHT(A81,4))</f>
        <v>saisir code MAEC (colonne A)</v>
      </c>
      <c r="C81" s="50" t="str">
        <f aca="false">IFERROR(VLOOKUP(LEFT(A81,7),Opérateur_Territoire!$B$2:$D$120,2,0),"à saisir (Opérateur_Territoire)")</f>
        <v>à saisir (Opérateur_Territoire)</v>
      </c>
      <c r="D81" s="50" t="str">
        <f aca="false">LEFT(A81,7)</f>
        <v/>
      </c>
      <c r="E81" s="50" t="str">
        <f aca="false">IFERROR(VLOOKUP(LEFT(A81,7),Opérateur_Territoire!$B$2:$D$120,3,0),"à saisir (Opérateur_Territoire)")</f>
        <v>à saisir (Opérateur_Territoire)</v>
      </c>
      <c r="F81" s="35" t="str">
        <f aca="false">IFERROR(VLOOKUP(LEFT(A81,7),Opérateur_Territoire!$B$2:$J$120,6,0),"à saisir (Opérateur_Territoire)")</f>
        <v>à saisir (Opérateur_Territoire)</v>
      </c>
      <c r="G81" s="35" t="str">
        <f aca="false">IFERROR(VLOOKUP(LEFT(A81,7),Opérateur_Territoire!$B$2:$J$120,7,0),"à saisir (Opérateur_Territoire)")</f>
        <v>à saisir (Opérateur_Territoire)</v>
      </c>
      <c r="H81" s="35" t="str">
        <f aca="false">IFERROR(VLOOKUP(LEFT(A81,7),Opérateur_Territoire!$B$2:$J$120,8,0),"à saisir (Opérateur_Territoire)")</f>
        <v>à saisir (Opérateur_Territoire)</v>
      </c>
      <c r="I81" s="35" t="str">
        <f aca="false">IFERROR(VLOOKUP(LEFT(A81,7),Opérateur_Territoire!$B$2:$J$120,9,0),"à saisir (Opérateur_Territoire)")</f>
        <v>à saisir (Opérateur_Territoire)</v>
      </c>
      <c r="J81" s="36"/>
      <c r="K81" s="36"/>
      <c r="L81" s="37"/>
      <c r="M81" s="38"/>
      <c r="N81" s="39"/>
      <c r="O81" s="38"/>
      <c r="P81" s="39"/>
      <c r="Q81" s="38"/>
      <c r="R81" s="39"/>
      <c r="S81" s="38"/>
      <c r="T81" s="39"/>
      <c r="U81" s="38"/>
      <c r="V81" s="38"/>
      <c r="W81" s="40"/>
      <c r="X81" s="41"/>
      <c r="Y81" s="42"/>
      <c r="Z81" s="43"/>
      <c r="AA81" s="44"/>
      <c r="AB81" s="44"/>
      <c r="AC81" s="45"/>
      <c r="AD81" s="45"/>
      <c r="AE81" s="46"/>
      <c r="AF81" s="47"/>
      <c r="AG81" s="47"/>
      <c r="AMC81" s="19"/>
      <c r="AMD81" s="19"/>
      <c r="AME81" s="20"/>
      <c r="AMF81" s="20"/>
      <c r="AMG81" s="20"/>
      <c r="AMH81" s="20"/>
      <c r="AMI81" s="20"/>
    </row>
    <row r="82" s="48" customFormat="true" ht="25.5" hidden="false" customHeight="true" outlineLevel="0" collapsed="false">
      <c r="A82" s="49"/>
      <c r="B82" s="49" t="str">
        <f aca="false">IF(A82="","saisir code MAEC (colonne A)",RIGHT(A82,4))</f>
        <v>saisir code MAEC (colonne A)</v>
      </c>
      <c r="C82" s="50" t="str">
        <f aca="false">IFERROR(VLOOKUP(LEFT(A82,7),Opérateur_Territoire!$B$2:$D$120,2,0),"à saisir (Opérateur_Territoire)")</f>
        <v>à saisir (Opérateur_Territoire)</v>
      </c>
      <c r="D82" s="50" t="str">
        <f aca="false">LEFT(A82,7)</f>
        <v/>
      </c>
      <c r="E82" s="50" t="str">
        <f aca="false">IFERROR(VLOOKUP(LEFT(A82,7),Opérateur_Territoire!$B$2:$D$120,3,0),"à saisir (Opérateur_Territoire)")</f>
        <v>à saisir (Opérateur_Territoire)</v>
      </c>
      <c r="F82" s="35" t="str">
        <f aca="false">IFERROR(VLOOKUP(LEFT(A82,7),Opérateur_Territoire!$B$2:$J$120,6,0),"à saisir (Opérateur_Territoire)")</f>
        <v>à saisir (Opérateur_Territoire)</v>
      </c>
      <c r="G82" s="35" t="str">
        <f aca="false">IFERROR(VLOOKUP(LEFT(A82,7),Opérateur_Territoire!$B$2:$J$120,7,0),"à saisir (Opérateur_Territoire)")</f>
        <v>à saisir (Opérateur_Territoire)</v>
      </c>
      <c r="H82" s="35" t="str">
        <f aca="false">IFERROR(VLOOKUP(LEFT(A82,7),Opérateur_Territoire!$B$2:$J$120,8,0),"à saisir (Opérateur_Territoire)")</f>
        <v>à saisir (Opérateur_Territoire)</v>
      </c>
      <c r="I82" s="35" t="str">
        <f aca="false">IFERROR(VLOOKUP(LEFT(A82,7),Opérateur_Territoire!$B$2:$J$120,9,0),"à saisir (Opérateur_Territoire)")</f>
        <v>à saisir (Opérateur_Territoire)</v>
      </c>
      <c r="J82" s="36"/>
      <c r="K82" s="36"/>
      <c r="L82" s="37"/>
      <c r="M82" s="38"/>
      <c r="N82" s="39"/>
      <c r="O82" s="38"/>
      <c r="P82" s="39"/>
      <c r="Q82" s="38"/>
      <c r="R82" s="39"/>
      <c r="S82" s="38"/>
      <c r="T82" s="39"/>
      <c r="U82" s="38"/>
      <c r="V82" s="38"/>
      <c r="W82" s="40"/>
      <c r="X82" s="41"/>
      <c r="Y82" s="42"/>
      <c r="Z82" s="43"/>
      <c r="AA82" s="44"/>
      <c r="AB82" s="44"/>
      <c r="AC82" s="45"/>
      <c r="AD82" s="45"/>
      <c r="AE82" s="46"/>
      <c r="AF82" s="47"/>
      <c r="AG82" s="47"/>
      <c r="AMC82" s="19"/>
      <c r="AMD82" s="19"/>
      <c r="AME82" s="20"/>
      <c r="AMF82" s="20"/>
      <c r="AMG82" s="20"/>
      <c r="AMH82" s="20"/>
      <c r="AMI82" s="20"/>
    </row>
    <row r="83" s="48" customFormat="true" ht="25.5" hidden="false" customHeight="true" outlineLevel="0" collapsed="false">
      <c r="A83" s="49"/>
      <c r="B83" s="49" t="str">
        <f aca="false">IF(A83="","saisir code MAEC (colonne A)",RIGHT(A83,4))</f>
        <v>saisir code MAEC (colonne A)</v>
      </c>
      <c r="C83" s="50" t="str">
        <f aca="false">IFERROR(VLOOKUP(LEFT(A83,7),Opérateur_Territoire!$B$2:$D$120,2,0),"à saisir (Opérateur_Territoire)")</f>
        <v>à saisir (Opérateur_Territoire)</v>
      </c>
      <c r="D83" s="50" t="str">
        <f aca="false">LEFT(A83,7)</f>
        <v/>
      </c>
      <c r="E83" s="50" t="str">
        <f aca="false">IFERROR(VLOOKUP(LEFT(A83,7),Opérateur_Territoire!$B$2:$D$120,3,0),"à saisir (Opérateur_Territoire)")</f>
        <v>à saisir (Opérateur_Territoire)</v>
      </c>
      <c r="F83" s="35" t="str">
        <f aca="false">IFERROR(VLOOKUP(LEFT(A83,7),Opérateur_Territoire!$B$2:$J$120,6,0),"à saisir (Opérateur_Territoire)")</f>
        <v>à saisir (Opérateur_Territoire)</v>
      </c>
      <c r="G83" s="35" t="str">
        <f aca="false">IFERROR(VLOOKUP(LEFT(A83,7),Opérateur_Territoire!$B$2:$J$120,7,0),"à saisir (Opérateur_Territoire)")</f>
        <v>à saisir (Opérateur_Territoire)</v>
      </c>
      <c r="H83" s="35" t="str">
        <f aca="false">IFERROR(VLOOKUP(LEFT(A83,7),Opérateur_Territoire!$B$2:$J$120,8,0),"à saisir (Opérateur_Territoire)")</f>
        <v>à saisir (Opérateur_Territoire)</v>
      </c>
      <c r="I83" s="35" t="str">
        <f aca="false">IFERROR(VLOOKUP(LEFT(A83,7),Opérateur_Territoire!$B$2:$J$120,9,0),"à saisir (Opérateur_Territoire)")</f>
        <v>à saisir (Opérateur_Territoire)</v>
      </c>
      <c r="J83" s="36"/>
      <c r="K83" s="36"/>
      <c r="L83" s="37"/>
      <c r="M83" s="38"/>
      <c r="N83" s="39"/>
      <c r="O83" s="38"/>
      <c r="P83" s="39"/>
      <c r="Q83" s="38"/>
      <c r="R83" s="39"/>
      <c r="S83" s="38"/>
      <c r="T83" s="39"/>
      <c r="U83" s="38"/>
      <c r="V83" s="38"/>
      <c r="W83" s="40"/>
      <c r="X83" s="41"/>
      <c r="Y83" s="42"/>
      <c r="Z83" s="43"/>
      <c r="AA83" s="44"/>
      <c r="AB83" s="44"/>
      <c r="AC83" s="45"/>
      <c r="AD83" s="45"/>
      <c r="AE83" s="46"/>
      <c r="AF83" s="47"/>
      <c r="AG83" s="47"/>
      <c r="AMC83" s="19"/>
      <c r="AMD83" s="19"/>
      <c r="AME83" s="20"/>
      <c r="AMF83" s="20"/>
      <c r="AMG83" s="20"/>
      <c r="AMH83" s="20"/>
      <c r="AMI83" s="20"/>
    </row>
    <row r="84" s="48" customFormat="true" ht="25.5" hidden="false" customHeight="true" outlineLevel="0" collapsed="false">
      <c r="A84" s="49"/>
      <c r="B84" s="49" t="str">
        <f aca="false">IF(A84="","saisir code MAEC (colonne A)",RIGHT(A84,4))</f>
        <v>saisir code MAEC (colonne A)</v>
      </c>
      <c r="C84" s="50" t="str">
        <f aca="false">IFERROR(VLOOKUP(LEFT(A84,7),Opérateur_Territoire!$B$2:$D$120,2,0),"à saisir (Opérateur_Territoire)")</f>
        <v>à saisir (Opérateur_Territoire)</v>
      </c>
      <c r="D84" s="50" t="str">
        <f aca="false">LEFT(A84,7)</f>
        <v/>
      </c>
      <c r="E84" s="50" t="str">
        <f aca="false">IFERROR(VLOOKUP(LEFT(A84,7),Opérateur_Territoire!$B$2:$D$120,3,0),"à saisir (Opérateur_Territoire)")</f>
        <v>à saisir (Opérateur_Territoire)</v>
      </c>
      <c r="F84" s="35" t="str">
        <f aca="false">IFERROR(VLOOKUP(LEFT(A84,7),Opérateur_Territoire!$B$2:$J$120,6,0),"à saisir (Opérateur_Territoire)")</f>
        <v>à saisir (Opérateur_Territoire)</v>
      </c>
      <c r="G84" s="35" t="str">
        <f aca="false">IFERROR(VLOOKUP(LEFT(A84,7),Opérateur_Territoire!$B$2:$J$120,7,0),"à saisir (Opérateur_Territoire)")</f>
        <v>à saisir (Opérateur_Territoire)</v>
      </c>
      <c r="H84" s="35" t="str">
        <f aca="false">IFERROR(VLOOKUP(LEFT(A84,7),Opérateur_Territoire!$B$2:$J$120,8,0),"à saisir (Opérateur_Territoire)")</f>
        <v>à saisir (Opérateur_Territoire)</v>
      </c>
      <c r="I84" s="35" t="str">
        <f aca="false">IFERROR(VLOOKUP(LEFT(A84,7),Opérateur_Territoire!$B$2:$J$120,9,0),"à saisir (Opérateur_Territoire)")</f>
        <v>à saisir (Opérateur_Territoire)</v>
      </c>
      <c r="J84" s="36"/>
      <c r="K84" s="36"/>
      <c r="L84" s="37"/>
      <c r="M84" s="38"/>
      <c r="N84" s="39"/>
      <c r="O84" s="38"/>
      <c r="P84" s="39"/>
      <c r="Q84" s="38"/>
      <c r="R84" s="39"/>
      <c r="S84" s="38"/>
      <c r="T84" s="39"/>
      <c r="U84" s="38"/>
      <c r="V84" s="38"/>
      <c r="W84" s="40"/>
      <c r="X84" s="41"/>
      <c r="Y84" s="42"/>
      <c r="Z84" s="43"/>
      <c r="AA84" s="44"/>
      <c r="AB84" s="44"/>
      <c r="AC84" s="45"/>
      <c r="AD84" s="45"/>
      <c r="AE84" s="46"/>
      <c r="AF84" s="47"/>
      <c r="AG84" s="47"/>
      <c r="AMC84" s="19"/>
      <c r="AMD84" s="19"/>
      <c r="AME84" s="20"/>
      <c r="AMF84" s="20"/>
      <c r="AMG84" s="20"/>
      <c r="AMH84" s="20"/>
      <c r="AMI84" s="20"/>
    </row>
    <row r="85" s="48" customFormat="true" ht="25.5" hidden="false" customHeight="true" outlineLevel="0" collapsed="false">
      <c r="A85" s="49"/>
      <c r="B85" s="49" t="str">
        <f aca="false">IF(A85="","saisir code MAEC (colonne A)",RIGHT(A85,4))</f>
        <v>saisir code MAEC (colonne A)</v>
      </c>
      <c r="C85" s="50" t="str">
        <f aca="false">IFERROR(VLOOKUP(LEFT(A85,7),Opérateur_Territoire!$B$2:$D$120,2,0),"à saisir (Opérateur_Territoire)")</f>
        <v>à saisir (Opérateur_Territoire)</v>
      </c>
      <c r="D85" s="50" t="str">
        <f aca="false">LEFT(A85,7)</f>
        <v/>
      </c>
      <c r="E85" s="50" t="str">
        <f aca="false">IFERROR(VLOOKUP(LEFT(A85,7),Opérateur_Territoire!$B$2:$D$120,3,0),"à saisir (Opérateur_Territoire)")</f>
        <v>à saisir (Opérateur_Territoire)</v>
      </c>
      <c r="F85" s="35" t="str">
        <f aca="false">IFERROR(VLOOKUP(LEFT(A85,7),Opérateur_Territoire!$B$2:$J$120,6,0),"à saisir (Opérateur_Territoire)")</f>
        <v>à saisir (Opérateur_Territoire)</v>
      </c>
      <c r="G85" s="35" t="str">
        <f aca="false">IFERROR(VLOOKUP(LEFT(A85,7),Opérateur_Territoire!$B$2:$J$120,7,0),"à saisir (Opérateur_Territoire)")</f>
        <v>à saisir (Opérateur_Territoire)</v>
      </c>
      <c r="H85" s="35" t="str">
        <f aca="false">IFERROR(VLOOKUP(LEFT(A85,7),Opérateur_Territoire!$B$2:$J$120,8,0),"à saisir (Opérateur_Territoire)")</f>
        <v>à saisir (Opérateur_Territoire)</v>
      </c>
      <c r="I85" s="35" t="str">
        <f aca="false">IFERROR(VLOOKUP(LEFT(A85,7),Opérateur_Territoire!$B$2:$J$120,9,0),"à saisir (Opérateur_Territoire)")</f>
        <v>à saisir (Opérateur_Territoire)</v>
      </c>
      <c r="J85" s="36"/>
      <c r="K85" s="36"/>
      <c r="L85" s="37"/>
      <c r="M85" s="38"/>
      <c r="N85" s="39"/>
      <c r="O85" s="38"/>
      <c r="P85" s="39"/>
      <c r="Q85" s="38"/>
      <c r="R85" s="39"/>
      <c r="S85" s="38"/>
      <c r="T85" s="39"/>
      <c r="U85" s="38"/>
      <c r="V85" s="38"/>
      <c r="W85" s="40"/>
      <c r="X85" s="41"/>
      <c r="Y85" s="42"/>
      <c r="Z85" s="43"/>
      <c r="AA85" s="44"/>
      <c r="AB85" s="44"/>
      <c r="AC85" s="45"/>
      <c r="AD85" s="45"/>
      <c r="AE85" s="46"/>
      <c r="AF85" s="47"/>
      <c r="AG85" s="47"/>
      <c r="AMC85" s="19"/>
      <c r="AMD85" s="19"/>
      <c r="AME85" s="20"/>
      <c r="AMF85" s="20"/>
      <c r="AMG85" s="20"/>
      <c r="AMH85" s="20"/>
      <c r="AMI85" s="20"/>
    </row>
    <row r="86" s="48" customFormat="true" ht="25.5" hidden="false" customHeight="true" outlineLevel="0" collapsed="false">
      <c r="A86" s="49"/>
      <c r="B86" s="49" t="str">
        <f aca="false">IF(A86="","saisir code MAEC (colonne A)",RIGHT(A86,4))</f>
        <v>saisir code MAEC (colonne A)</v>
      </c>
      <c r="C86" s="50" t="str">
        <f aca="false">IFERROR(VLOOKUP(LEFT(A86,7),Opérateur_Territoire!$B$2:$D$120,2,0),"à saisir (Opérateur_Territoire)")</f>
        <v>à saisir (Opérateur_Territoire)</v>
      </c>
      <c r="D86" s="50" t="str">
        <f aca="false">LEFT(A86,7)</f>
        <v/>
      </c>
      <c r="E86" s="50" t="str">
        <f aca="false">IFERROR(VLOOKUP(LEFT(A86,7),Opérateur_Territoire!$B$2:$D$120,3,0),"à saisir (Opérateur_Territoire)")</f>
        <v>à saisir (Opérateur_Territoire)</v>
      </c>
      <c r="F86" s="35" t="str">
        <f aca="false">IFERROR(VLOOKUP(LEFT(A86,7),Opérateur_Territoire!$B$2:$J$120,6,0),"à saisir (Opérateur_Territoire)")</f>
        <v>à saisir (Opérateur_Territoire)</v>
      </c>
      <c r="G86" s="35" t="str">
        <f aca="false">IFERROR(VLOOKUP(LEFT(A86,7),Opérateur_Territoire!$B$2:$J$120,7,0),"à saisir (Opérateur_Territoire)")</f>
        <v>à saisir (Opérateur_Territoire)</v>
      </c>
      <c r="H86" s="35" t="str">
        <f aca="false">IFERROR(VLOOKUP(LEFT(A86,7),Opérateur_Territoire!$B$2:$J$120,8,0),"à saisir (Opérateur_Territoire)")</f>
        <v>à saisir (Opérateur_Territoire)</v>
      </c>
      <c r="I86" s="35" t="str">
        <f aca="false">IFERROR(VLOOKUP(LEFT(A86,7),Opérateur_Territoire!$B$2:$J$120,9,0),"à saisir (Opérateur_Territoire)")</f>
        <v>à saisir (Opérateur_Territoire)</v>
      </c>
      <c r="J86" s="36"/>
      <c r="K86" s="36"/>
      <c r="L86" s="37"/>
      <c r="M86" s="38"/>
      <c r="N86" s="39"/>
      <c r="O86" s="38"/>
      <c r="P86" s="39"/>
      <c r="Q86" s="38"/>
      <c r="R86" s="39"/>
      <c r="S86" s="38"/>
      <c r="T86" s="39"/>
      <c r="U86" s="38"/>
      <c r="V86" s="38"/>
      <c r="W86" s="40"/>
      <c r="X86" s="41"/>
      <c r="Y86" s="42"/>
      <c r="Z86" s="43"/>
      <c r="AA86" s="44"/>
      <c r="AB86" s="44"/>
      <c r="AC86" s="45"/>
      <c r="AD86" s="45"/>
      <c r="AE86" s="46"/>
      <c r="AF86" s="47"/>
      <c r="AG86" s="47"/>
      <c r="AMC86" s="19"/>
      <c r="AMD86" s="19"/>
      <c r="AME86" s="20"/>
      <c r="AMF86" s="20"/>
      <c r="AMG86" s="20"/>
      <c r="AMH86" s="20"/>
      <c r="AMI86" s="20"/>
    </row>
    <row r="87" s="48" customFormat="true" ht="25.5" hidden="false" customHeight="true" outlineLevel="0" collapsed="false">
      <c r="A87" s="49"/>
      <c r="B87" s="49" t="str">
        <f aca="false">IF(A87="","saisir code MAEC (colonne A)",RIGHT(A87,4))</f>
        <v>saisir code MAEC (colonne A)</v>
      </c>
      <c r="C87" s="50" t="str">
        <f aca="false">IFERROR(VLOOKUP(LEFT(A87,7),Opérateur_Territoire!$B$2:$D$120,2,0),"à saisir (Opérateur_Territoire)")</f>
        <v>à saisir (Opérateur_Territoire)</v>
      </c>
      <c r="D87" s="50" t="str">
        <f aca="false">LEFT(A87,7)</f>
        <v/>
      </c>
      <c r="E87" s="50" t="str">
        <f aca="false">IFERROR(VLOOKUP(LEFT(A87,7),Opérateur_Territoire!$B$2:$D$120,3,0),"à saisir (Opérateur_Territoire)")</f>
        <v>à saisir (Opérateur_Territoire)</v>
      </c>
      <c r="F87" s="35" t="str">
        <f aca="false">IFERROR(VLOOKUP(LEFT(A87,7),Opérateur_Territoire!$B$2:$J$120,6,0),"à saisir (Opérateur_Territoire)")</f>
        <v>à saisir (Opérateur_Territoire)</v>
      </c>
      <c r="G87" s="35" t="str">
        <f aca="false">IFERROR(VLOOKUP(LEFT(A87,7),Opérateur_Territoire!$B$2:$J$120,7,0),"à saisir (Opérateur_Territoire)")</f>
        <v>à saisir (Opérateur_Territoire)</v>
      </c>
      <c r="H87" s="35" t="str">
        <f aca="false">IFERROR(VLOOKUP(LEFT(A87,7),Opérateur_Territoire!$B$2:$J$120,8,0),"à saisir (Opérateur_Territoire)")</f>
        <v>à saisir (Opérateur_Territoire)</v>
      </c>
      <c r="I87" s="35" t="str">
        <f aca="false">IFERROR(VLOOKUP(LEFT(A87,7),Opérateur_Territoire!$B$2:$J$120,9,0),"à saisir (Opérateur_Territoire)")</f>
        <v>à saisir (Opérateur_Territoire)</v>
      </c>
      <c r="J87" s="36"/>
      <c r="K87" s="36"/>
      <c r="L87" s="37"/>
      <c r="M87" s="38"/>
      <c r="N87" s="39"/>
      <c r="O87" s="38"/>
      <c r="P87" s="39"/>
      <c r="Q87" s="38"/>
      <c r="R87" s="39"/>
      <c r="S87" s="38"/>
      <c r="T87" s="39"/>
      <c r="U87" s="38"/>
      <c r="V87" s="38"/>
      <c r="W87" s="40"/>
      <c r="X87" s="41"/>
      <c r="Y87" s="42"/>
      <c r="Z87" s="43"/>
      <c r="AA87" s="44"/>
      <c r="AB87" s="44"/>
      <c r="AC87" s="45"/>
      <c r="AD87" s="45"/>
      <c r="AE87" s="46"/>
      <c r="AF87" s="47"/>
      <c r="AG87" s="47"/>
      <c r="AMC87" s="19"/>
      <c r="AMD87" s="19"/>
      <c r="AME87" s="20"/>
      <c r="AMF87" s="20"/>
      <c r="AMG87" s="20"/>
      <c r="AMH87" s="20"/>
      <c r="AMI87" s="20"/>
    </row>
    <row r="88" s="48" customFormat="true" ht="25.5" hidden="false" customHeight="true" outlineLevel="0" collapsed="false">
      <c r="A88" s="49"/>
      <c r="B88" s="49" t="str">
        <f aca="false">IF(A88="","saisir code MAEC (colonne A)",RIGHT(A88,4))</f>
        <v>saisir code MAEC (colonne A)</v>
      </c>
      <c r="C88" s="50" t="str">
        <f aca="false">IFERROR(VLOOKUP(LEFT(A88,7),Opérateur_Territoire!$B$2:$D$120,2,0),"à saisir (Opérateur_Territoire)")</f>
        <v>à saisir (Opérateur_Territoire)</v>
      </c>
      <c r="D88" s="50" t="str">
        <f aca="false">LEFT(A88,7)</f>
        <v/>
      </c>
      <c r="E88" s="50" t="str">
        <f aca="false">IFERROR(VLOOKUP(LEFT(A88,7),Opérateur_Territoire!$B$2:$D$120,3,0),"à saisir (Opérateur_Territoire)")</f>
        <v>à saisir (Opérateur_Territoire)</v>
      </c>
      <c r="F88" s="35" t="str">
        <f aca="false">IFERROR(VLOOKUP(LEFT(A88,7),Opérateur_Territoire!$B$2:$J$120,6,0),"à saisir (Opérateur_Territoire)")</f>
        <v>à saisir (Opérateur_Territoire)</v>
      </c>
      <c r="G88" s="35" t="str">
        <f aca="false">IFERROR(VLOOKUP(LEFT(A88,7),Opérateur_Territoire!$B$2:$J$120,7,0),"à saisir (Opérateur_Territoire)")</f>
        <v>à saisir (Opérateur_Territoire)</v>
      </c>
      <c r="H88" s="35" t="str">
        <f aca="false">IFERROR(VLOOKUP(LEFT(A88,7),Opérateur_Territoire!$B$2:$J$120,8,0),"à saisir (Opérateur_Territoire)")</f>
        <v>à saisir (Opérateur_Territoire)</v>
      </c>
      <c r="I88" s="35" t="str">
        <f aca="false">IFERROR(VLOOKUP(LEFT(A88,7),Opérateur_Territoire!$B$2:$J$120,9,0),"à saisir (Opérateur_Territoire)")</f>
        <v>à saisir (Opérateur_Territoire)</v>
      </c>
      <c r="J88" s="36"/>
      <c r="K88" s="36"/>
      <c r="L88" s="37"/>
      <c r="M88" s="38"/>
      <c r="N88" s="39"/>
      <c r="O88" s="38"/>
      <c r="P88" s="39"/>
      <c r="Q88" s="38"/>
      <c r="R88" s="39"/>
      <c r="S88" s="38"/>
      <c r="T88" s="39"/>
      <c r="U88" s="38"/>
      <c r="V88" s="38"/>
      <c r="W88" s="40"/>
      <c r="X88" s="41"/>
      <c r="Y88" s="42"/>
      <c r="Z88" s="43"/>
      <c r="AA88" s="44"/>
      <c r="AB88" s="44"/>
      <c r="AC88" s="45"/>
      <c r="AD88" s="45"/>
      <c r="AE88" s="46"/>
      <c r="AF88" s="47"/>
      <c r="AG88" s="47"/>
      <c r="AMC88" s="19"/>
      <c r="AMD88" s="19"/>
      <c r="AME88" s="20"/>
      <c r="AMF88" s="20"/>
      <c r="AMG88" s="20"/>
      <c r="AMH88" s="20"/>
      <c r="AMI88" s="20"/>
    </row>
    <row r="89" s="48" customFormat="true" ht="25.5" hidden="false" customHeight="true" outlineLevel="0" collapsed="false">
      <c r="A89" s="49"/>
      <c r="B89" s="49" t="str">
        <f aca="false">IF(A89="","saisir code MAEC (colonne A)",RIGHT(A89,4))</f>
        <v>saisir code MAEC (colonne A)</v>
      </c>
      <c r="C89" s="50" t="str">
        <f aca="false">IFERROR(VLOOKUP(LEFT(A89,7),Opérateur_Territoire!$B$2:$D$120,2,0),"à saisir (Opérateur_Territoire)")</f>
        <v>à saisir (Opérateur_Territoire)</v>
      </c>
      <c r="D89" s="50" t="str">
        <f aca="false">LEFT(A89,7)</f>
        <v/>
      </c>
      <c r="E89" s="50" t="str">
        <f aca="false">IFERROR(VLOOKUP(LEFT(A89,7),Opérateur_Territoire!$B$2:$D$120,3,0),"à saisir (Opérateur_Territoire)")</f>
        <v>à saisir (Opérateur_Territoire)</v>
      </c>
      <c r="F89" s="35" t="str">
        <f aca="false">IFERROR(VLOOKUP(LEFT(A89,7),Opérateur_Territoire!$B$2:$J$120,6,0),"à saisir (Opérateur_Territoire)")</f>
        <v>à saisir (Opérateur_Territoire)</v>
      </c>
      <c r="G89" s="35" t="str">
        <f aca="false">IFERROR(VLOOKUP(LEFT(A89,7),Opérateur_Territoire!$B$2:$J$120,7,0),"à saisir (Opérateur_Territoire)")</f>
        <v>à saisir (Opérateur_Territoire)</v>
      </c>
      <c r="H89" s="35" t="str">
        <f aca="false">IFERROR(VLOOKUP(LEFT(A89,7),Opérateur_Territoire!$B$2:$J$120,8,0),"à saisir (Opérateur_Territoire)")</f>
        <v>à saisir (Opérateur_Territoire)</v>
      </c>
      <c r="I89" s="35" t="str">
        <f aca="false">IFERROR(VLOOKUP(LEFT(A89,7),Opérateur_Territoire!$B$2:$J$120,9,0),"à saisir (Opérateur_Territoire)")</f>
        <v>à saisir (Opérateur_Territoire)</v>
      </c>
      <c r="J89" s="36"/>
      <c r="K89" s="36"/>
      <c r="L89" s="37"/>
      <c r="M89" s="38"/>
      <c r="N89" s="39"/>
      <c r="O89" s="38"/>
      <c r="P89" s="39"/>
      <c r="Q89" s="38"/>
      <c r="R89" s="39"/>
      <c r="S89" s="38"/>
      <c r="T89" s="39"/>
      <c r="U89" s="38"/>
      <c r="V89" s="38"/>
      <c r="W89" s="40"/>
      <c r="X89" s="41"/>
      <c r="Y89" s="42"/>
      <c r="Z89" s="43"/>
      <c r="AA89" s="44"/>
      <c r="AB89" s="44"/>
      <c r="AC89" s="45"/>
      <c r="AD89" s="45"/>
      <c r="AE89" s="46"/>
      <c r="AF89" s="47"/>
      <c r="AG89" s="47"/>
      <c r="AMC89" s="19"/>
      <c r="AMD89" s="19"/>
      <c r="AME89" s="20"/>
      <c r="AMF89" s="20"/>
      <c r="AMG89" s="20"/>
      <c r="AMH89" s="20"/>
      <c r="AMI89" s="20"/>
    </row>
    <row r="90" s="48" customFormat="true" ht="25.5" hidden="false" customHeight="true" outlineLevel="0" collapsed="false">
      <c r="A90" s="49"/>
      <c r="B90" s="49" t="str">
        <f aca="false">IF(A90="","saisir code MAEC (colonne A)",RIGHT(A90,4))</f>
        <v>saisir code MAEC (colonne A)</v>
      </c>
      <c r="C90" s="50" t="str">
        <f aca="false">IFERROR(VLOOKUP(LEFT(A90,7),Opérateur_Territoire!$B$2:$D$120,2,0),"à saisir (Opérateur_Territoire)")</f>
        <v>à saisir (Opérateur_Territoire)</v>
      </c>
      <c r="D90" s="50" t="str">
        <f aca="false">LEFT(A90,7)</f>
        <v/>
      </c>
      <c r="E90" s="50" t="str">
        <f aca="false">IFERROR(VLOOKUP(LEFT(A90,7),Opérateur_Territoire!$B$2:$D$120,3,0),"à saisir (Opérateur_Territoire)")</f>
        <v>à saisir (Opérateur_Territoire)</v>
      </c>
      <c r="F90" s="35" t="str">
        <f aca="false">IFERROR(VLOOKUP(LEFT(A90,7),Opérateur_Territoire!$B$2:$J$120,6,0),"à saisir (Opérateur_Territoire)")</f>
        <v>à saisir (Opérateur_Territoire)</v>
      </c>
      <c r="G90" s="35" t="str">
        <f aca="false">IFERROR(VLOOKUP(LEFT(A90,7),Opérateur_Territoire!$B$2:$J$120,7,0),"à saisir (Opérateur_Territoire)")</f>
        <v>à saisir (Opérateur_Territoire)</v>
      </c>
      <c r="H90" s="35" t="str">
        <f aca="false">IFERROR(VLOOKUP(LEFT(A90,7),Opérateur_Territoire!$B$2:$J$120,8,0),"à saisir (Opérateur_Territoire)")</f>
        <v>à saisir (Opérateur_Territoire)</v>
      </c>
      <c r="I90" s="35" t="str">
        <f aca="false">IFERROR(VLOOKUP(LEFT(A90,7),Opérateur_Territoire!$B$2:$J$120,9,0),"à saisir (Opérateur_Territoire)")</f>
        <v>à saisir (Opérateur_Territoire)</v>
      </c>
      <c r="J90" s="36"/>
      <c r="K90" s="36"/>
      <c r="L90" s="37"/>
      <c r="M90" s="38"/>
      <c r="N90" s="39"/>
      <c r="O90" s="38"/>
      <c r="P90" s="39"/>
      <c r="Q90" s="38"/>
      <c r="R90" s="39"/>
      <c r="S90" s="38"/>
      <c r="T90" s="39"/>
      <c r="U90" s="38"/>
      <c r="V90" s="38"/>
      <c r="W90" s="40"/>
      <c r="X90" s="41"/>
      <c r="Y90" s="42"/>
      <c r="Z90" s="43"/>
      <c r="AA90" s="44"/>
      <c r="AB90" s="44"/>
      <c r="AC90" s="45"/>
      <c r="AD90" s="45"/>
      <c r="AE90" s="46"/>
      <c r="AF90" s="47"/>
      <c r="AG90" s="47"/>
      <c r="AMC90" s="19"/>
      <c r="AMD90" s="19"/>
      <c r="AME90" s="20"/>
      <c r="AMF90" s="20"/>
      <c r="AMG90" s="20"/>
      <c r="AMH90" s="20"/>
      <c r="AMI90" s="20"/>
    </row>
    <row r="91" s="48" customFormat="true" ht="25.5" hidden="false" customHeight="true" outlineLevel="0" collapsed="false">
      <c r="A91" s="49"/>
      <c r="B91" s="49" t="str">
        <f aca="false">IF(A91="","saisir code MAEC (colonne A)",RIGHT(A91,4))</f>
        <v>saisir code MAEC (colonne A)</v>
      </c>
      <c r="C91" s="50" t="str">
        <f aca="false">IFERROR(VLOOKUP(LEFT(A91,7),Opérateur_Territoire!$B$2:$D$120,2,0),"à saisir (Opérateur_Territoire)")</f>
        <v>à saisir (Opérateur_Territoire)</v>
      </c>
      <c r="D91" s="50" t="str">
        <f aca="false">LEFT(A91,7)</f>
        <v/>
      </c>
      <c r="E91" s="50" t="str">
        <f aca="false">IFERROR(VLOOKUP(LEFT(A91,7),Opérateur_Territoire!$B$2:$D$120,3,0),"à saisir (Opérateur_Territoire)")</f>
        <v>à saisir (Opérateur_Territoire)</v>
      </c>
      <c r="F91" s="35" t="str">
        <f aca="false">IFERROR(VLOOKUP(LEFT(A91,7),Opérateur_Territoire!$B$2:$J$120,6,0),"à saisir (Opérateur_Territoire)")</f>
        <v>à saisir (Opérateur_Territoire)</v>
      </c>
      <c r="G91" s="35" t="str">
        <f aca="false">IFERROR(VLOOKUP(LEFT(A91,7),Opérateur_Territoire!$B$2:$J$120,7,0),"à saisir (Opérateur_Territoire)")</f>
        <v>à saisir (Opérateur_Territoire)</v>
      </c>
      <c r="H91" s="35" t="str">
        <f aca="false">IFERROR(VLOOKUP(LEFT(A91,7),Opérateur_Territoire!$B$2:$J$120,8,0),"à saisir (Opérateur_Territoire)")</f>
        <v>à saisir (Opérateur_Territoire)</v>
      </c>
      <c r="I91" s="35" t="str">
        <f aca="false">IFERROR(VLOOKUP(LEFT(A91,7),Opérateur_Territoire!$B$2:$J$120,9,0),"à saisir (Opérateur_Territoire)")</f>
        <v>à saisir (Opérateur_Territoire)</v>
      </c>
      <c r="J91" s="36"/>
      <c r="K91" s="36"/>
      <c r="L91" s="37"/>
      <c r="M91" s="38"/>
      <c r="N91" s="39"/>
      <c r="O91" s="38"/>
      <c r="P91" s="39"/>
      <c r="Q91" s="38"/>
      <c r="R91" s="39"/>
      <c r="S91" s="38"/>
      <c r="T91" s="39"/>
      <c r="U91" s="38"/>
      <c r="V91" s="38"/>
      <c r="W91" s="40"/>
      <c r="X91" s="41"/>
      <c r="Y91" s="42"/>
      <c r="Z91" s="43"/>
      <c r="AA91" s="44"/>
      <c r="AB91" s="44"/>
      <c r="AC91" s="45"/>
      <c r="AD91" s="45"/>
      <c r="AE91" s="46"/>
      <c r="AF91" s="47"/>
      <c r="AG91" s="47"/>
      <c r="AMC91" s="19"/>
      <c r="AMD91" s="19"/>
      <c r="AME91" s="20"/>
      <c r="AMF91" s="20"/>
      <c r="AMG91" s="20"/>
      <c r="AMH91" s="20"/>
      <c r="AMI91" s="20"/>
    </row>
    <row r="92" s="48" customFormat="true" ht="25.5" hidden="false" customHeight="true" outlineLevel="0" collapsed="false">
      <c r="A92" s="49"/>
      <c r="B92" s="49" t="str">
        <f aca="false">IF(A92="","saisir code MAEC (colonne A)",RIGHT(A92,4))</f>
        <v>saisir code MAEC (colonne A)</v>
      </c>
      <c r="C92" s="50" t="str">
        <f aca="false">IFERROR(VLOOKUP(LEFT(A92,7),Opérateur_Territoire!$B$2:$D$120,2,0),"à saisir (Opérateur_Territoire)")</f>
        <v>à saisir (Opérateur_Territoire)</v>
      </c>
      <c r="D92" s="50" t="str">
        <f aca="false">LEFT(A92,7)</f>
        <v/>
      </c>
      <c r="E92" s="50" t="str">
        <f aca="false">IFERROR(VLOOKUP(LEFT(A92,7),Opérateur_Territoire!$B$2:$D$120,3,0),"à saisir (Opérateur_Territoire)")</f>
        <v>à saisir (Opérateur_Territoire)</v>
      </c>
      <c r="F92" s="35" t="str">
        <f aca="false">IFERROR(VLOOKUP(LEFT(A92,7),Opérateur_Territoire!$B$2:$J$120,6,0),"à saisir (Opérateur_Territoire)")</f>
        <v>à saisir (Opérateur_Territoire)</v>
      </c>
      <c r="G92" s="35" t="str">
        <f aca="false">IFERROR(VLOOKUP(LEFT(A92,7),Opérateur_Territoire!$B$2:$J$120,7,0),"à saisir (Opérateur_Territoire)")</f>
        <v>à saisir (Opérateur_Territoire)</v>
      </c>
      <c r="H92" s="35" t="str">
        <f aca="false">IFERROR(VLOOKUP(LEFT(A92,7),Opérateur_Territoire!$B$2:$J$120,8,0),"à saisir (Opérateur_Territoire)")</f>
        <v>à saisir (Opérateur_Territoire)</v>
      </c>
      <c r="I92" s="35" t="str">
        <f aca="false">IFERROR(VLOOKUP(LEFT(A92,7),Opérateur_Territoire!$B$2:$J$120,9,0),"à saisir (Opérateur_Territoire)")</f>
        <v>à saisir (Opérateur_Territoire)</v>
      </c>
      <c r="J92" s="36"/>
      <c r="K92" s="36"/>
      <c r="L92" s="37"/>
      <c r="M92" s="38"/>
      <c r="N92" s="39"/>
      <c r="O92" s="38"/>
      <c r="P92" s="39"/>
      <c r="Q92" s="38"/>
      <c r="R92" s="39"/>
      <c r="S92" s="38"/>
      <c r="T92" s="39"/>
      <c r="U92" s="38"/>
      <c r="V92" s="38"/>
      <c r="W92" s="40"/>
      <c r="X92" s="41"/>
      <c r="Y92" s="42"/>
      <c r="Z92" s="43"/>
      <c r="AA92" s="44"/>
      <c r="AB92" s="44"/>
      <c r="AC92" s="45"/>
      <c r="AD92" s="45"/>
      <c r="AE92" s="46"/>
      <c r="AF92" s="47"/>
      <c r="AG92" s="47"/>
      <c r="AMC92" s="19"/>
      <c r="AMD92" s="19"/>
      <c r="AME92" s="20"/>
      <c r="AMF92" s="20"/>
      <c r="AMG92" s="20"/>
      <c r="AMH92" s="20"/>
      <c r="AMI92" s="20"/>
    </row>
    <row r="93" s="48" customFormat="true" ht="25.5" hidden="false" customHeight="true" outlineLevel="0" collapsed="false">
      <c r="A93" s="49"/>
      <c r="B93" s="49" t="str">
        <f aca="false">IF(A93="","saisir code MAEC (colonne A)",RIGHT(A93,4))</f>
        <v>saisir code MAEC (colonne A)</v>
      </c>
      <c r="C93" s="50" t="str">
        <f aca="false">IFERROR(VLOOKUP(LEFT(A93,7),Opérateur_Territoire!$B$2:$D$120,2,0),"à saisir (Opérateur_Territoire)")</f>
        <v>à saisir (Opérateur_Territoire)</v>
      </c>
      <c r="D93" s="50" t="str">
        <f aca="false">LEFT(A93,7)</f>
        <v/>
      </c>
      <c r="E93" s="50" t="str">
        <f aca="false">IFERROR(VLOOKUP(LEFT(A93,7),Opérateur_Territoire!$B$2:$D$120,3,0),"à saisir (Opérateur_Territoire)")</f>
        <v>à saisir (Opérateur_Territoire)</v>
      </c>
      <c r="F93" s="35" t="str">
        <f aca="false">IFERROR(VLOOKUP(LEFT(A93,7),Opérateur_Territoire!$B$2:$J$120,6,0),"à saisir (Opérateur_Territoire)")</f>
        <v>à saisir (Opérateur_Territoire)</v>
      </c>
      <c r="G93" s="35" t="str">
        <f aca="false">IFERROR(VLOOKUP(LEFT(A93,7),Opérateur_Territoire!$B$2:$J$120,7,0),"à saisir (Opérateur_Territoire)")</f>
        <v>à saisir (Opérateur_Territoire)</v>
      </c>
      <c r="H93" s="35" t="str">
        <f aca="false">IFERROR(VLOOKUP(LEFT(A93,7),Opérateur_Territoire!$B$2:$J$120,8,0),"à saisir (Opérateur_Territoire)")</f>
        <v>à saisir (Opérateur_Territoire)</v>
      </c>
      <c r="I93" s="35" t="str">
        <f aca="false">IFERROR(VLOOKUP(LEFT(A93,7),Opérateur_Territoire!$B$2:$J$120,9,0),"à saisir (Opérateur_Territoire)")</f>
        <v>à saisir (Opérateur_Territoire)</v>
      </c>
      <c r="J93" s="36"/>
      <c r="K93" s="36"/>
      <c r="L93" s="37"/>
      <c r="M93" s="38"/>
      <c r="N93" s="39"/>
      <c r="O93" s="38"/>
      <c r="P93" s="39"/>
      <c r="Q93" s="38"/>
      <c r="R93" s="39"/>
      <c r="S93" s="38"/>
      <c r="T93" s="39"/>
      <c r="U93" s="38"/>
      <c r="V93" s="38"/>
      <c r="W93" s="40"/>
      <c r="X93" s="41"/>
      <c r="Y93" s="42"/>
      <c r="Z93" s="43"/>
      <c r="AA93" s="44"/>
      <c r="AB93" s="44"/>
      <c r="AC93" s="45"/>
      <c r="AD93" s="45"/>
      <c r="AE93" s="46"/>
      <c r="AF93" s="47"/>
      <c r="AG93" s="47"/>
      <c r="AMC93" s="19"/>
      <c r="AMD93" s="19"/>
      <c r="AME93" s="20"/>
      <c r="AMF93" s="20"/>
      <c r="AMG93" s="20"/>
      <c r="AMH93" s="20"/>
      <c r="AMI93" s="20"/>
    </row>
    <row r="94" s="48" customFormat="true" ht="25.5" hidden="false" customHeight="true" outlineLevel="0" collapsed="false">
      <c r="A94" s="49"/>
      <c r="B94" s="49" t="str">
        <f aca="false">IF(A94="","saisir code MAEC (colonne A)",RIGHT(A94,4))</f>
        <v>saisir code MAEC (colonne A)</v>
      </c>
      <c r="C94" s="50" t="str">
        <f aca="false">IFERROR(VLOOKUP(LEFT(A94,7),Opérateur_Territoire!$B$2:$D$120,2,0),"à saisir (Opérateur_Territoire)")</f>
        <v>à saisir (Opérateur_Territoire)</v>
      </c>
      <c r="D94" s="50" t="str">
        <f aca="false">LEFT(A94,7)</f>
        <v/>
      </c>
      <c r="E94" s="50" t="str">
        <f aca="false">IFERROR(VLOOKUP(LEFT(A94,7),Opérateur_Territoire!$B$2:$D$120,3,0),"à saisir (Opérateur_Territoire)")</f>
        <v>à saisir (Opérateur_Territoire)</v>
      </c>
      <c r="F94" s="35" t="str">
        <f aca="false">IFERROR(VLOOKUP(LEFT(A94,7),Opérateur_Territoire!$B$2:$J$120,6,0),"à saisir (Opérateur_Territoire)")</f>
        <v>à saisir (Opérateur_Territoire)</v>
      </c>
      <c r="G94" s="35" t="str">
        <f aca="false">IFERROR(VLOOKUP(LEFT(A94,7),Opérateur_Territoire!$B$2:$J$120,7,0),"à saisir (Opérateur_Territoire)")</f>
        <v>à saisir (Opérateur_Territoire)</v>
      </c>
      <c r="H94" s="35" t="str">
        <f aca="false">IFERROR(VLOOKUP(LEFT(A94,7),Opérateur_Territoire!$B$2:$J$120,8,0),"à saisir (Opérateur_Territoire)")</f>
        <v>à saisir (Opérateur_Territoire)</v>
      </c>
      <c r="I94" s="35" t="str">
        <f aca="false">IFERROR(VLOOKUP(LEFT(A94,7),Opérateur_Territoire!$B$2:$J$120,9,0),"à saisir (Opérateur_Territoire)")</f>
        <v>à saisir (Opérateur_Territoire)</v>
      </c>
      <c r="J94" s="36"/>
      <c r="K94" s="36"/>
      <c r="L94" s="37"/>
      <c r="M94" s="38"/>
      <c r="N94" s="39"/>
      <c r="O94" s="38"/>
      <c r="P94" s="39"/>
      <c r="Q94" s="38"/>
      <c r="R94" s="39"/>
      <c r="S94" s="38"/>
      <c r="T94" s="39"/>
      <c r="U94" s="38"/>
      <c r="V94" s="38"/>
      <c r="W94" s="40"/>
      <c r="X94" s="41"/>
      <c r="Y94" s="42"/>
      <c r="Z94" s="43"/>
      <c r="AA94" s="44"/>
      <c r="AB94" s="44"/>
      <c r="AC94" s="45"/>
      <c r="AD94" s="45"/>
      <c r="AE94" s="46"/>
      <c r="AF94" s="47"/>
      <c r="AG94" s="47"/>
      <c r="AMC94" s="19"/>
      <c r="AMD94" s="19"/>
      <c r="AME94" s="20"/>
      <c r="AMF94" s="20"/>
      <c r="AMG94" s="20"/>
      <c r="AMH94" s="20"/>
      <c r="AMI94" s="20"/>
    </row>
    <row r="95" s="48" customFormat="true" ht="25.5" hidden="false" customHeight="true" outlineLevel="0" collapsed="false">
      <c r="A95" s="49"/>
      <c r="B95" s="49" t="str">
        <f aca="false">IF(A95="","saisir code MAEC (colonne A)",RIGHT(A95,4))</f>
        <v>saisir code MAEC (colonne A)</v>
      </c>
      <c r="C95" s="50" t="str">
        <f aca="false">IFERROR(VLOOKUP(LEFT(A95,7),Opérateur_Territoire!$B$2:$D$120,2,0),"à saisir (Opérateur_Territoire)")</f>
        <v>à saisir (Opérateur_Territoire)</v>
      </c>
      <c r="D95" s="50" t="str">
        <f aca="false">LEFT(A95,7)</f>
        <v/>
      </c>
      <c r="E95" s="50" t="str">
        <f aca="false">IFERROR(VLOOKUP(LEFT(A95,7),Opérateur_Territoire!$B$2:$D$120,3,0),"à saisir (Opérateur_Territoire)")</f>
        <v>à saisir (Opérateur_Territoire)</v>
      </c>
      <c r="F95" s="35" t="str">
        <f aca="false">IFERROR(VLOOKUP(LEFT(A95,7),Opérateur_Territoire!$B$2:$J$120,6,0),"à saisir (Opérateur_Territoire)")</f>
        <v>à saisir (Opérateur_Territoire)</v>
      </c>
      <c r="G95" s="35" t="str">
        <f aca="false">IFERROR(VLOOKUP(LEFT(A95,7),Opérateur_Territoire!$B$2:$J$120,7,0),"à saisir (Opérateur_Territoire)")</f>
        <v>à saisir (Opérateur_Territoire)</v>
      </c>
      <c r="H95" s="35" t="str">
        <f aca="false">IFERROR(VLOOKUP(LEFT(A95,7),Opérateur_Territoire!$B$2:$J$120,8,0),"à saisir (Opérateur_Territoire)")</f>
        <v>à saisir (Opérateur_Territoire)</v>
      </c>
      <c r="I95" s="35" t="str">
        <f aca="false">IFERROR(VLOOKUP(LEFT(A95,7),Opérateur_Territoire!$B$2:$J$120,9,0),"à saisir (Opérateur_Territoire)")</f>
        <v>à saisir (Opérateur_Territoire)</v>
      </c>
      <c r="J95" s="36"/>
      <c r="K95" s="36"/>
      <c r="L95" s="37"/>
      <c r="M95" s="38"/>
      <c r="N95" s="39"/>
      <c r="O95" s="38"/>
      <c r="P95" s="39"/>
      <c r="Q95" s="38"/>
      <c r="R95" s="39"/>
      <c r="S95" s="38"/>
      <c r="T95" s="39"/>
      <c r="U95" s="38"/>
      <c r="V95" s="38"/>
      <c r="W95" s="40"/>
      <c r="X95" s="41"/>
      <c r="Y95" s="42"/>
      <c r="Z95" s="43"/>
      <c r="AA95" s="44"/>
      <c r="AB95" s="44"/>
      <c r="AC95" s="45"/>
      <c r="AD95" s="45"/>
      <c r="AE95" s="46"/>
      <c r="AF95" s="47"/>
      <c r="AG95" s="47"/>
      <c r="AMC95" s="19"/>
      <c r="AMD95" s="19"/>
      <c r="AME95" s="20"/>
      <c r="AMF95" s="20"/>
      <c r="AMG95" s="20"/>
      <c r="AMH95" s="20"/>
      <c r="AMI95" s="20"/>
    </row>
    <row r="96" s="48" customFormat="true" ht="25.5" hidden="false" customHeight="true" outlineLevel="0" collapsed="false">
      <c r="A96" s="49"/>
      <c r="B96" s="49" t="str">
        <f aca="false">IF(A96="","saisir code MAEC (colonne A)",RIGHT(A96,4))</f>
        <v>saisir code MAEC (colonne A)</v>
      </c>
      <c r="C96" s="50" t="str">
        <f aca="false">IFERROR(VLOOKUP(LEFT(A96,7),Opérateur_Territoire!$B$2:$D$120,2,0),"à saisir (Opérateur_Territoire)")</f>
        <v>à saisir (Opérateur_Territoire)</v>
      </c>
      <c r="D96" s="50" t="str">
        <f aca="false">LEFT(A96,7)</f>
        <v/>
      </c>
      <c r="E96" s="50" t="str">
        <f aca="false">IFERROR(VLOOKUP(LEFT(A96,7),Opérateur_Territoire!$B$2:$D$120,3,0),"à saisir (Opérateur_Territoire)")</f>
        <v>à saisir (Opérateur_Territoire)</v>
      </c>
      <c r="F96" s="35" t="str">
        <f aca="false">IFERROR(VLOOKUP(LEFT(A96,7),Opérateur_Territoire!$B$2:$J$120,6,0),"à saisir (Opérateur_Territoire)")</f>
        <v>à saisir (Opérateur_Territoire)</v>
      </c>
      <c r="G96" s="35" t="str">
        <f aca="false">IFERROR(VLOOKUP(LEFT(A96,7),Opérateur_Territoire!$B$2:$J$120,7,0),"à saisir (Opérateur_Territoire)")</f>
        <v>à saisir (Opérateur_Territoire)</v>
      </c>
      <c r="H96" s="35" t="str">
        <f aca="false">IFERROR(VLOOKUP(LEFT(A96,7),Opérateur_Territoire!$B$2:$J$120,8,0),"à saisir (Opérateur_Territoire)")</f>
        <v>à saisir (Opérateur_Territoire)</v>
      </c>
      <c r="I96" s="35" t="str">
        <f aca="false">IFERROR(VLOOKUP(LEFT(A96,7),Opérateur_Territoire!$B$2:$J$120,9,0),"à saisir (Opérateur_Territoire)")</f>
        <v>à saisir (Opérateur_Territoire)</v>
      </c>
      <c r="J96" s="36"/>
      <c r="K96" s="36"/>
      <c r="L96" s="37"/>
      <c r="M96" s="38"/>
      <c r="N96" s="39"/>
      <c r="O96" s="38"/>
      <c r="P96" s="39"/>
      <c r="Q96" s="38"/>
      <c r="R96" s="39"/>
      <c r="S96" s="38"/>
      <c r="T96" s="39"/>
      <c r="U96" s="38"/>
      <c r="V96" s="38"/>
      <c r="W96" s="40"/>
      <c r="X96" s="41"/>
      <c r="Y96" s="42"/>
      <c r="Z96" s="43"/>
      <c r="AA96" s="44"/>
      <c r="AB96" s="44"/>
      <c r="AC96" s="45"/>
      <c r="AD96" s="45"/>
      <c r="AE96" s="46"/>
      <c r="AF96" s="47"/>
      <c r="AG96" s="47"/>
      <c r="AMC96" s="19"/>
      <c r="AMD96" s="19"/>
      <c r="AME96" s="20"/>
      <c r="AMF96" s="20"/>
      <c r="AMG96" s="20"/>
      <c r="AMH96" s="20"/>
      <c r="AMI96" s="20"/>
    </row>
    <row r="97" s="48" customFormat="true" ht="25.5" hidden="false" customHeight="true" outlineLevel="0" collapsed="false">
      <c r="A97" s="49"/>
      <c r="B97" s="49" t="str">
        <f aca="false">IF(A97="","saisir code MAEC (colonne A)",RIGHT(A97,4))</f>
        <v>saisir code MAEC (colonne A)</v>
      </c>
      <c r="C97" s="50" t="str">
        <f aca="false">IFERROR(VLOOKUP(LEFT(A97,7),Opérateur_Territoire!$B$2:$D$120,2,0),"à saisir (Opérateur_Territoire)")</f>
        <v>à saisir (Opérateur_Territoire)</v>
      </c>
      <c r="D97" s="50" t="str">
        <f aca="false">LEFT(A97,7)</f>
        <v/>
      </c>
      <c r="E97" s="50" t="str">
        <f aca="false">IFERROR(VLOOKUP(LEFT(A97,7),Opérateur_Territoire!$B$2:$D$120,3,0),"à saisir (Opérateur_Territoire)")</f>
        <v>à saisir (Opérateur_Territoire)</v>
      </c>
      <c r="F97" s="35" t="str">
        <f aca="false">IFERROR(VLOOKUP(LEFT(A97,7),Opérateur_Territoire!$B$2:$J$120,6,0),"à saisir (Opérateur_Territoire)")</f>
        <v>à saisir (Opérateur_Territoire)</v>
      </c>
      <c r="G97" s="35" t="str">
        <f aca="false">IFERROR(VLOOKUP(LEFT(A97,7),Opérateur_Territoire!$B$2:$J$120,7,0),"à saisir (Opérateur_Territoire)")</f>
        <v>à saisir (Opérateur_Territoire)</v>
      </c>
      <c r="H97" s="35" t="str">
        <f aca="false">IFERROR(VLOOKUP(LEFT(A97,7),Opérateur_Territoire!$B$2:$J$120,8,0),"à saisir (Opérateur_Territoire)")</f>
        <v>à saisir (Opérateur_Territoire)</v>
      </c>
      <c r="I97" s="35" t="str">
        <f aca="false">IFERROR(VLOOKUP(LEFT(A97,7),Opérateur_Territoire!$B$2:$J$120,9,0),"à saisir (Opérateur_Territoire)")</f>
        <v>à saisir (Opérateur_Territoire)</v>
      </c>
      <c r="J97" s="36"/>
      <c r="K97" s="36"/>
      <c r="L97" s="37"/>
      <c r="M97" s="38"/>
      <c r="N97" s="39"/>
      <c r="O97" s="38"/>
      <c r="P97" s="39"/>
      <c r="Q97" s="38"/>
      <c r="R97" s="39"/>
      <c r="S97" s="38"/>
      <c r="T97" s="39"/>
      <c r="U97" s="38"/>
      <c r="V97" s="38"/>
      <c r="W97" s="40"/>
      <c r="X97" s="41"/>
      <c r="Y97" s="42"/>
      <c r="Z97" s="43"/>
      <c r="AA97" s="44"/>
      <c r="AB97" s="44"/>
      <c r="AC97" s="45"/>
      <c r="AD97" s="45"/>
      <c r="AE97" s="46"/>
      <c r="AF97" s="47"/>
      <c r="AG97" s="47"/>
      <c r="AMC97" s="19"/>
      <c r="AMD97" s="19"/>
      <c r="AME97" s="20"/>
      <c r="AMF97" s="20"/>
      <c r="AMG97" s="20"/>
      <c r="AMH97" s="20"/>
      <c r="AMI97" s="20"/>
    </row>
    <row r="98" s="48" customFormat="true" ht="25.5" hidden="false" customHeight="true" outlineLevel="0" collapsed="false">
      <c r="A98" s="49"/>
      <c r="B98" s="49" t="str">
        <f aca="false">IF(A98="","saisir code MAEC (colonne A)",RIGHT(A98,4))</f>
        <v>saisir code MAEC (colonne A)</v>
      </c>
      <c r="C98" s="50" t="str">
        <f aca="false">IFERROR(VLOOKUP(LEFT(A98,7),Opérateur_Territoire!$B$2:$D$120,2,0),"à saisir (Opérateur_Territoire)")</f>
        <v>à saisir (Opérateur_Territoire)</v>
      </c>
      <c r="D98" s="50" t="str">
        <f aca="false">LEFT(A98,7)</f>
        <v/>
      </c>
      <c r="E98" s="50" t="str">
        <f aca="false">IFERROR(VLOOKUP(LEFT(A98,7),Opérateur_Territoire!$B$2:$D$120,3,0),"à saisir (Opérateur_Territoire)")</f>
        <v>à saisir (Opérateur_Territoire)</v>
      </c>
      <c r="F98" s="35" t="str">
        <f aca="false">IFERROR(VLOOKUP(LEFT(A98,7),Opérateur_Territoire!$B$2:$J$120,6,0),"à saisir (Opérateur_Territoire)")</f>
        <v>à saisir (Opérateur_Territoire)</v>
      </c>
      <c r="G98" s="35" t="str">
        <f aca="false">IFERROR(VLOOKUP(LEFT(A98,7),Opérateur_Territoire!$B$2:$J$120,7,0),"à saisir (Opérateur_Territoire)")</f>
        <v>à saisir (Opérateur_Territoire)</v>
      </c>
      <c r="H98" s="35" t="str">
        <f aca="false">IFERROR(VLOOKUP(LEFT(A98,7),Opérateur_Territoire!$B$2:$J$120,8,0),"à saisir (Opérateur_Territoire)")</f>
        <v>à saisir (Opérateur_Territoire)</v>
      </c>
      <c r="I98" s="35" t="str">
        <f aca="false">IFERROR(VLOOKUP(LEFT(A98,7),Opérateur_Territoire!$B$2:$J$120,9,0),"à saisir (Opérateur_Territoire)")</f>
        <v>à saisir (Opérateur_Territoire)</v>
      </c>
      <c r="J98" s="36"/>
      <c r="K98" s="36"/>
      <c r="L98" s="37"/>
      <c r="M98" s="38"/>
      <c r="N98" s="39"/>
      <c r="O98" s="38"/>
      <c r="P98" s="39"/>
      <c r="Q98" s="38"/>
      <c r="R98" s="39"/>
      <c r="S98" s="38"/>
      <c r="T98" s="39"/>
      <c r="U98" s="38"/>
      <c r="V98" s="38"/>
      <c r="W98" s="40"/>
      <c r="X98" s="41"/>
      <c r="Y98" s="42"/>
      <c r="Z98" s="43"/>
      <c r="AA98" s="44"/>
      <c r="AB98" s="44"/>
      <c r="AC98" s="45"/>
      <c r="AD98" s="45"/>
      <c r="AE98" s="46"/>
      <c r="AF98" s="47"/>
      <c r="AG98" s="47"/>
      <c r="AMC98" s="19"/>
      <c r="AMD98" s="19"/>
      <c r="AME98" s="20"/>
      <c r="AMF98" s="20"/>
      <c r="AMG98" s="20"/>
      <c r="AMH98" s="20"/>
      <c r="AMI98" s="20"/>
    </row>
    <row r="99" s="48" customFormat="true" ht="25.5" hidden="false" customHeight="true" outlineLevel="0" collapsed="false">
      <c r="A99" s="49"/>
      <c r="B99" s="49" t="str">
        <f aca="false">IF(A99="","saisir code MAEC (colonne A)",RIGHT(A99,4))</f>
        <v>saisir code MAEC (colonne A)</v>
      </c>
      <c r="C99" s="50" t="str">
        <f aca="false">IFERROR(VLOOKUP(LEFT(A99,7),Opérateur_Territoire!$B$2:$D$120,2,0),"à saisir (Opérateur_Territoire)")</f>
        <v>à saisir (Opérateur_Territoire)</v>
      </c>
      <c r="D99" s="50" t="str">
        <f aca="false">LEFT(A99,7)</f>
        <v/>
      </c>
      <c r="E99" s="50" t="str">
        <f aca="false">IFERROR(VLOOKUP(LEFT(A99,7),Opérateur_Territoire!$B$2:$D$120,3,0),"à saisir (Opérateur_Territoire)")</f>
        <v>à saisir (Opérateur_Territoire)</v>
      </c>
      <c r="F99" s="35" t="str">
        <f aca="false">IFERROR(VLOOKUP(LEFT(A99,7),Opérateur_Territoire!$B$2:$J$120,6,0),"à saisir (Opérateur_Territoire)")</f>
        <v>à saisir (Opérateur_Territoire)</v>
      </c>
      <c r="G99" s="35" t="str">
        <f aca="false">IFERROR(VLOOKUP(LEFT(A99,7),Opérateur_Territoire!$B$2:$J$120,7,0),"à saisir (Opérateur_Territoire)")</f>
        <v>à saisir (Opérateur_Territoire)</v>
      </c>
      <c r="H99" s="35" t="str">
        <f aca="false">IFERROR(VLOOKUP(LEFT(A99,7),Opérateur_Territoire!$B$2:$J$120,8,0),"à saisir (Opérateur_Territoire)")</f>
        <v>à saisir (Opérateur_Territoire)</v>
      </c>
      <c r="I99" s="35" t="str">
        <f aca="false">IFERROR(VLOOKUP(LEFT(A99,7),Opérateur_Territoire!$B$2:$J$120,9,0),"à saisir (Opérateur_Territoire)")</f>
        <v>à saisir (Opérateur_Territoire)</v>
      </c>
      <c r="J99" s="36"/>
      <c r="K99" s="36"/>
      <c r="L99" s="37"/>
      <c r="M99" s="38"/>
      <c r="N99" s="39"/>
      <c r="O99" s="38"/>
      <c r="P99" s="39"/>
      <c r="Q99" s="38"/>
      <c r="R99" s="39"/>
      <c r="S99" s="38"/>
      <c r="T99" s="39"/>
      <c r="U99" s="38"/>
      <c r="V99" s="38"/>
      <c r="W99" s="40"/>
      <c r="X99" s="41"/>
      <c r="Y99" s="42"/>
      <c r="Z99" s="43"/>
      <c r="AA99" s="44"/>
      <c r="AB99" s="44"/>
      <c r="AC99" s="45"/>
      <c r="AD99" s="45"/>
      <c r="AE99" s="46"/>
      <c r="AF99" s="47"/>
      <c r="AG99" s="47"/>
      <c r="AMC99" s="19"/>
      <c r="AMD99" s="19"/>
      <c r="AME99" s="20"/>
      <c r="AMF99" s="20"/>
      <c r="AMG99" s="20"/>
      <c r="AMH99" s="20"/>
      <c r="AMI99" s="20"/>
    </row>
    <row r="100" s="48" customFormat="true" ht="25.5" hidden="false" customHeight="true" outlineLevel="0" collapsed="false">
      <c r="A100" s="49"/>
      <c r="B100" s="49" t="str">
        <f aca="false">IF(A100="","saisir code MAEC (colonne A)",RIGHT(A100,4))</f>
        <v>saisir code MAEC (colonne A)</v>
      </c>
      <c r="C100" s="50" t="str">
        <f aca="false">IFERROR(VLOOKUP(LEFT(A100,7),Opérateur_Territoire!$B$2:$D$120,2,0),"à saisir (Opérateur_Territoire)")</f>
        <v>à saisir (Opérateur_Territoire)</v>
      </c>
      <c r="D100" s="50" t="str">
        <f aca="false">LEFT(A100,7)</f>
        <v/>
      </c>
      <c r="E100" s="50" t="str">
        <f aca="false">IFERROR(VLOOKUP(LEFT(A100,7),Opérateur_Territoire!$B$2:$D$120,3,0),"à saisir (Opérateur_Territoire)")</f>
        <v>à saisir (Opérateur_Territoire)</v>
      </c>
      <c r="F100" s="35" t="str">
        <f aca="false">IFERROR(VLOOKUP(LEFT(A100,7),Opérateur_Territoire!$B$2:$J$120,6,0),"à saisir (Opérateur_Territoire)")</f>
        <v>à saisir (Opérateur_Territoire)</v>
      </c>
      <c r="G100" s="35" t="str">
        <f aca="false">IFERROR(VLOOKUP(LEFT(A100,7),Opérateur_Territoire!$B$2:$J$120,7,0),"à saisir (Opérateur_Territoire)")</f>
        <v>à saisir (Opérateur_Territoire)</v>
      </c>
      <c r="H100" s="35" t="str">
        <f aca="false">IFERROR(VLOOKUP(LEFT(A100,7),Opérateur_Territoire!$B$2:$J$120,8,0),"à saisir (Opérateur_Territoire)")</f>
        <v>à saisir (Opérateur_Territoire)</v>
      </c>
      <c r="I100" s="35" t="str">
        <f aca="false">IFERROR(VLOOKUP(LEFT(A100,7),Opérateur_Territoire!$B$2:$J$120,9,0),"à saisir (Opérateur_Territoire)")</f>
        <v>à saisir (Opérateur_Territoire)</v>
      </c>
      <c r="J100" s="36"/>
      <c r="K100" s="36"/>
      <c r="L100" s="37"/>
      <c r="M100" s="38"/>
      <c r="N100" s="39"/>
      <c r="O100" s="38"/>
      <c r="P100" s="39"/>
      <c r="Q100" s="38"/>
      <c r="R100" s="39"/>
      <c r="S100" s="38"/>
      <c r="T100" s="39"/>
      <c r="U100" s="38"/>
      <c r="V100" s="38"/>
      <c r="W100" s="40"/>
      <c r="X100" s="41"/>
      <c r="Y100" s="42"/>
      <c r="Z100" s="43"/>
      <c r="AA100" s="44"/>
      <c r="AB100" s="44"/>
      <c r="AC100" s="45"/>
      <c r="AD100" s="45"/>
      <c r="AE100" s="46"/>
      <c r="AF100" s="47"/>
      <c r="AG100" s="47"/>
      <c r="AMC100" s="19"/>
      <c r="AMD100" s="19"/>
      <c r="AME100" s="20"/>
      <c r="AMF100" s="20"/>
      <c r="AMG100" s="20"/>
      <c r="AMH100" s="20"/>
      <c r="AMI100" s="20"/>
    </row>
    <row r="101" s="51" customFormat="true" ht="25.5" hidden="false" customHeight="true" outlineLevel="0" collapsed="false">
      <c r="A101" s="2" t="s">
        <v>780</v>
      </c>
      <c r="B101" s="2" t="s">
        <v>780</v>
      </c>
      <c r="C101" s="2" t="s">
        <v>780</v>
      </c>
      <c r="D101" s="2" t="s">
        <v>780</v>
      </c>
      <c r="E101" s="2" t="s">
        <v>780</v>
      </c>
      <c r="F101" s="18" t="s">
        <v>780</v>
      </c>
      <c r="G101" s="18" t="s">
        <v>780</v>
      </c>
      <c r="H101" s="18" t="s">
        <v>780</v>
      </c>
      <c r="I101" s="18" t="s">
        <v>780</v>
      </c>
      <c r="J101" s="18" t="s">
        <v>780</v>
      </c>
      <c r="K101" s="18" t="s">
        <v>780</v>
      </c>
      <c r="L101" s="18" t="s">
        <v>780</v>
      </c>
      <c r="M101" s="19" t="s">
        <v>780</v>
      </c>
      <c r="N101" s="19" t="s">
        <v>780</v>
      </c>
      <c r="O101" s="19" t="s">
        <v>780</v>
      </c>
      <c r="P101" s="19" t="s">
        <v>780</v>
      </c>
      <c r="Q101" s="19" t="s">
        <v>780</v>
      </c>
      <c r="R101" s="19" t="s">
        <v>780</v>
      </c>
      <c r="S101" s="19" t="s">
        <v>780</v>
      </c>
      <c r="T101" s="19" t="s">
        <v>780</v>
      </c>
      <c r="U101" s="19" t="s">
        <v>780</v>
      </c>
      <c r="V101" s="19" t="s">
        <v>780</v>
      </c>
      <c r="W101" s="19" t="s">
        <v>780</v>
      </c>
      <c r="X101" s="19" t="s">
        <v>780</v>
      </c>
      <c r="Y101" s="19" t="s">
        <v>780</v>
      </c>
      <c r="Z101" s="19" t="s">
        <v>780</v>
      </c>
      <c r="AA101" s="19" t="s">
        <v>780</v>
      </c>
      <c r="AB101" s="19" t="s">
        <v>780</v>
      </c>
      <c r="AC101" s="19" t="s">
        <v>780</v>
      </c>
      <c r="AD101" s="19" t="s">
        <v>780</v>
      </c>
      <c r="AE101" s="19" t="s">
        <v>780</v>
      </c>
      <c r="AF101" s="19" t="s">
        <v>780</v>
      </c>
      <c r="AG101" s="19" t="s">
        <v>780</v>
      </c>
      <c r="AMC101" s="19"/>
      <c r="AMD101" s="19"/>
      <c r="AME101" s="20"/>
      <c r="AMF101" s="20"/>
      <c r="AMG101" s="20"/>
      <c r="AMH101" s="20"/>
      <c r="AMI101" s="20"/>
    </row>
    <row r="102" s="51" customFormat="true" ht="25.5" hidden="false" customHeight="true" outlineLevel="0" collapsed="false">
      <c r="A102" s="2"/>
      <c r="B102" s="2"/>
      <c r="C102" s="2"/>
      <c r="D102" s="2"/>
      <c r="E102" s="2"/>
      <c r="F102" s="18"/>
      <c r="G102" s="18"/>
      <c r="H102" s="18"/>
      <c r="I102" s="18"/>
      <c r="J102" s="18"/>
      <c r="K102" s="18"/>
      <c r="L102" s="18"/>
      <c r="M102" s="19"/>
      <c r="N102" s="19"/>
      <c r="O102" s="19"/>
      <c r="P102" s="19"/>
      <c r="Q102" s="19"/>
      <c r="R102" s="19"/>
      <c r="S102" s="19"/>
      <c r="T102" s="19"/>
      <c r="U102" s="19"/>
      <c r="V102" s="19"/>
      <c r="W102" s="19"/>
      <c r="X102" s="19"/>
      <c r="Y102" s="19"/>
      <c r="Z102" s="19"/>
      <c r="AA102" s="19"/>
      <c r="AB102" s="19"/>
      <c r="AC102" s="19"/>
      <c r="AD102" s="19"/>
      <c r="AE102" s="19"/>
      <c r="AF102" s="19"/>
      <c r="AG102" s="19"/>
      <c r="AMC102" s="19"/>
      <c r="AMD102" s="19"/>
      <c r="AME102" s="20"/>
      <c r="AMF102" s="20"/>
      <c r="AMG102" s="20"/>
      <c r="AMH102" s="20"/>
      <c r="AMI102" s="20"/>
    </row>
    <row r="103" s="51" customFormat="true" ht="25.5" hidden="false" customHeight="true" outlineLevel="0" collapsed="false">
      <c r="A103" s="2"/>
      <c r="B103" s="2"/>
      <c r="C103" s="2"/>
      <c r="D103" s="2"/>
      <c r="E103" s="2"/>
      <c r="F103" s="18"/>
      <c r="G103" s="18"/>
      <c r="H103" s="18"/>
      <c r="I103" s="18"/>
      <c r="J103" s="18"/>
      <c r="K103" s="18"/>
      <c r="L103" s="18"/>
      <c r="M103" s="19"/>
      <c r="N103" s="19"/>
      <c r="O103" s="19"/>
      <c r="P103" s="19"/>
      <c r="Q103" s="19"/>
      <c r="R103" s="19"/>
      <c r="S103" s="19"/>
      <c r="T103" s="19"/>
      <c r="U103" s="19"/>
      <c r="V103" s="19"/>
      <c r="W103" s="19"/>
      <c r="X103" s="19"/>
      <c r="Y103" s="19"/>
      <c r="Z103" s="19"/>
      <c r="AA103" s="19"/>
      <c r="AB103" s="19"/>
      <c r="AC103" s="19"/>
      <c r="AD103" s="19"/>
      <c r="AE103" s="19"/>
      <c r="AF103" s="19"/>
      <c r="AG103" s="19"/>
      <c r="AMC103" s="19"/>
      <c r="AMD103" s="19"/>
      <c r="AME103" s="20"/>
      <c r="AMF103" s="20"/>
      <c r="AMG103" s="20"/>
      <c r="AMH103" s="20"/>
      <c r="AMI103" s="20"/>
    </row>
    <row r="104" s="51" customFormat="true" ht="25.5" hidden="false" customHeight="true" outlineLevel="0" collapsed="false">
      <c r="A104" s="2"/>
      <c r="B104" s="2"/>
      <c r="C104" s="2"/>
      <c r="D104" s="2"/>
      <c r="E104" s="2"/>
      <c r="F104" s="18"/>
      <c r="G104" s="18"/>
      <c r="H104" s="18"/>
      <c r="I104" s="18"/>
      <c r="J104" s="18"/>
      <c r="K104" s="18"/>
      <c r="L104" s="18"/>
      <c r="M104" s="19"/>
      <c r="N104" s="19"/>
      <c r="O104" s="19"/>
      <c r="P104" s="19"/>
      <c r="Q104" s="19"/>
      <c r="R104" s="19"/>
      <c r="S104" s="19"/>
      <c r="T104" s="19"/>
      <c r="U104" s="19"/>
      <c r="V104" s="19"/>
      <c r="W104" s="19"/>
      <c r="X104" s="19"/>
      <c r="Y104" s="19"/>
      <c r="Z104" s="19"/>
      <c r="AA104" s="19"/>
      <c r="AB104" s="19"/>
      <c r="AC104" s="19"/>
      <c r="AD104" s="19"/>
      <c r="AE104" s="19"/>
      <c r="AF104" s="19"/>
      <c r="AG104" s="19"/>
      <c r="AMC104" s="19"/>
      <c r="AMD104" s="19"/>
      <c r="AME104" s="20"/>
      <c r="AMF104" s="20"/>
      <c r="AMG104" s="20"/>
      <c r="AMH104" s="20"/>
      <c r="AMI104" s="20"/>
    </row>
    <row r="105" s="51" customFormat="true" ht="25.5" hidden="false" customHeight="true" outlineLevel="0" collapsed="false">
      <c r="A105" s="2"/>
      <c r="B105" s="2"/>
      <c r="C105" s="2"/>
      <c r="D105" s="2"/>
      <c r="E105" s="2"/>
      <c r="F105" s="18"/>
      <c r="G105" s="18"/>
      <c r="H105" s="18"/>
      <c r="I105" s="18"/>
      <c r="J105" s="18"/>
      <c r="K105" s="18"/>
      <c r="L105" s="18"/>
      <c r="M105" s="19"/>
      <c r="N105" s="19"/>
      <c r="O105" s="19"/>
      <c r="P105" s="19"/>
      <c r="Q105" s="19"/>
      <c r="R105" s="19"/>
      <c r="S105" s="19"/>
      <c r="T105" s="19"/>
      <c r="U105" s="19"/>
      <c r="V105" s="19"/>
      <c r="W105" s="19"/>
      <c r="X105" s="19"/>
      <c r="Y105" s="19"/>
      <c r="Z105" s="19"/>
      <c r="AA105" s="19"/>
      <c r="AB105" s="19"/>
      <c r="AC105" s="19"/>
      <c r="AD105" s="19"/>
      <c r="AE105" s="19"/>
      <c r="AF105" s="19"/>
      <c r="AG105" s="19"/>
      <c r="AMC105" s="19"/>
      <c r="AMD105" s="19"/>
      <c r="AME105" s="20"/>
      <c r="AMF105" s="20"/>
      <c r="AMG105" s="20"/>
      <c r="AMH105" s="20"/>
      <c r="AMI105" s="20"/>
    </row>
    <row r="106" s="51" customFormat="true" ht="25.5" hidden="false" customHeight="true" outlineLevel="0" collapsed="false">
      <c r="A106" s="2"/>
      <c r="B106" s="2"/>
      <c r="C106" s="2"/>
      <c r="D106" s="2"/>
      <c r="E106" s="2"/>
      <c r="F106" s="18"/>
      <c r="G106" s="18"/>
      <c r="H106" s="18"/>
      <c r="I106" s="18"/>
      <c r="J106" s="18"/>
      <c r="K106" s="18"/>
      <c r="L106" s="18"/>
      <c r="M106" s="19"/>
      <c r="N106" s="19"/>
      <c r="O106" s="19"/>
      <c r="P106" s="19"/>
      <c r="Q106" s="19"/>
      <c r="R106" s="19"/>
      <c r="S106" s="19"/>
      <c r="T106" s="19"/>
      <c r="U106" s="19"/>
      <c r="V106" s="19"/>
      <c r="W106" s="19"/>
      <c r="X106" s="19"/>
      <c r="Y106" s="19"/>
      <c r="Z106" s="19"/>
      <c r="AA106" s="19"/>
      <c r="AB106" s="19"/>
      <c r="AC106" s="19"/>
      <c r="AD106" s="19"/>
      <c r="AE106" s="19"/>
      <c r="AF106" s="19"/>
      <c r="AG106" s="19"/>
      <c r="AMC106" s="19"/>
      <c r="AMD106" s="19"/>
      <c r="AME106" s="20"/>
      <c r="AMF106" s="20"/>
      <c r="AMG106" s="20"/>
      <c r="AMH106" s="20"/>
      <c r="AMI106" s="20"/>
    </row>
    <row r="107" s="51" customFormat="true" ht="25.5" hidden="false" customHeight="true" outlineLevel="0" collapsed="false">
      <c r="A107" s="2"/>
      <c r="B107" s="2"/>
      <c r="C107" s="2"/>
      <c r="D107" s="2"/>
      <c r="E107" s="2"/>
      <c r="F107" s="18"/>
      <c r="G107" s="18"/>
      <c r="H107" s="18"/>
      <c r="I107" s="18"/>
      <c r="J107" s="18"/>
      <c r="K107" s="18"/>
      <c r="L107" s="18"/>
      <c r="M107" s="19"/>
      <c r="N107" s="19"/>
      <c r="O107" s="19"/>
      <c r="P107" s="19"/>
      <c r="Q107" s="19"/>
      <c r="R107" s="19"/>
      <c r="S107" s="19"/>
      <c r="T107" s="19"/>
      <c r="U107" s="19"/>
      <c r="V107" s="19"/>
      <c r="W107" s="19"/>
      <c r="X107" s="19"/>
      <c r="Y107" s="19"/>
      <c r="Z107" s="19"/>
      <c r="AA107" s="19"/>
      <c r="AB107" s="19"/>
      <c r="AC107" s="19"/>
      <c r="AD107" s="19"/>
      <c r="AE107" s="19"/>
      <c r="AF107" s="19"/>
      <c r="AG107" s="19"/>
      <c r="AMC107" s="19"/>
      <c r="AMD107" s="19"/>
      <c r="AME107" s="20"/>
      <c r="AMF107" s="20"/>
      <c r="AMG107" s="20"/>
      <c r="AMH107" s="20"/>
      <c r="AMI107" s="20"/>
    </row>
    <row r="108" s="51" customFormat="true" ht="25.5" hidden="false" customHeight="true" outlineLevel="0" collapsed="false">
      <c r="A108" s="2"/>
      <c r="B108" s="2"/>
      <c r="C108" s="2"/>
      <c r="D108" s="2"/>
      <c r="E108" s="2"/>
      <c r="F108" s="18"/>
      <c r="G108" s="18"/>
      <c r="H108" s="18"/>
      <c r="I108" s="18"/>
      <c r="J108" s="18"/>
      <c r="K108" s="18"/>
      <c r="L108" s="18"/>
      <c r="M108" s="19"/>
      <c r="N108" s="19"/>
      <c r="O108" s="19"/>
      <c r="P108" s="19"/>
      <c r="Q108" s="19"/>
      <c r="R108" s="19"/>
      <c r="S108" s="19"/>
      <c r="T108" s="19"/>
      <c r="U108" s="19"/>
      <c r="V108" s="19"/>
      <c r="W108" s="19"/>
      <c r="X108" s="19"/>
      <c r="Y108" s="19"/>
      <c r="Z108" s="19"/>
      <c r="AA108" s="19"/>
      <c r="AB108" s="19"/>
      <c r="AC108" s="19"/>
      <c r="AD108" s="19"/>
      <c r="AE108" s="19"/>
      <c r="AF108" s="19"/>
      <c r="AG108" s="19"/>
      <c r="AMC108" s="19"/>
      <c r="AMD108" s="19"/>
      <c r="AME108" s="20"/>
      <c r="AMF108" s="20"/>
      <c r="AMG108" s="20"/>
      <c r="AMH108" s="20"/>
      <c r="AMI108" s="20"/>
    </row>
    <row r="109" s="51" customFormat="true" ht="25.5" hidden="false" customHeight="true" outlineLevel="0" collapsed="false">
      <c r="A109" s="2"/>
      <c r="B109" s="2"/>
      <c r="C109" s="2"/>
      <c r="D109" s="2"/>
      <c r="E109" s="2"/>
      <c r="F109" s="18"/>
      <c r="G109" s="18"/>
      <c r="H109" s="18"/>
      <c r="I109" s="18"/>
      <c r="J109" s="18"/>
      <c r="K109" s="18"/>
      <c r="L109" s="18"/>
      <c r="M109" s="19"/>
      <c r="N109" s="19"/>
      <c r="O109" s="19"/>
      <c r="P109" s="19"/>
      <c r="Q109" s="19"/>
      <c r="R109" s="19"/>
      <c r="S109" s="19"/>
      <c r="T109" s="19"/>
      <c r="U109" s="19"/>
      <c r="V109" s="19"/>
      <c r="W109" s="19"/>
      <c r="X109" s="19"/>
      <c r="Y109" s="19"/>
      <c r="Z109" s="19"/>
      <c r="AA109" s="19"/>
      <c r="AB109" s="19"/>
      <c r="AC109" s="19"/>
      <c r="AD109" s="19"/>
      <c r="AE109" s="19"/>
      <c r="AF109" s="19"/>
      <c r="AG109" s="19"/>
      <c r="AMC109" s="19"/>
      <c r="AMD109" s="19"/>
      <c r="AME109" s="20"/>
      <c r="AMF109" s="20"/>
      <c r="AMG109" s="20"/>
      <c r="AMH109" s="20"/>
      <c r="AMI109" s="20"/>
    </row>
    <row r="110" s="51" customFormat="true" ht="25.5" hidden="false" customHeight="true" outlineLevel="0" collapsed="false">
      <c r="A110" s="2"/>
      <c r="B110" s="2"/>
      <c r="C110" s="2"/>
      <c r="D110" s="2"/>
      <c r="E110" s="2"/>
      <c r="F110" s="18"/>
      <c r="G110" s="18"/>
      <c r="H110" s="18"/>
      <c r="I110" s="18"/>
      <c r="J110" s="18"/>
      <c r="K110" s="18"/>
      <c r="L110" s="18"/>
      <c r="M110" s="19"/>
      <c r="N110" s="19"/>
      <c r="O110" s="19"/>
      <c r="P110" s="19"/>
      <c r="Q110" s="19"/>
      <c r="R110" s="19"/>
      <c r="S110" s="19"/>
      <c r="T110" s="19"/>
      <c r="U110" s="19"/>
      <c r="V110" s="19"/>
      <c r="W110" s="19"/>
      <c r="X110" s="19"/>
      <c r="Y110" s="19"/>
      <c r="Z110" s="19"/>
      <c r="AA110" s="19"/>
      <c r="AB110" s="19"/>
      <c r="AC110" s="19"/>
      <c r="AD110" s="19"/>
      <c r="AE110" s="19"/>
      <c r="AF110" s="19"/>
      <c r="AG110" s="19"/>
      <c r="AMC110" s="19"/>
      <c r="AMD110" s="19"/>
      <c r="AME110" s="20"/>
      <c r="AMF110" s="20"/>
      <c r="AMG110" s="20"/>
      <c r="AMH110" s="20"/>
      <c r="AMI110" s="20"/>
    </row>
    <row r="111" s="51" customFormat="true" ht="25.5" hidden="false" customHeight="true" outlineLevel="0" collapsed="false">
      <c r="A111" s="2"/>
      <c r="B111" s="2"/>
      <c r="C111" s="2"/>
      <c r="D111" s="2"/>
      <c r="E111" s="2"/>
      <c r="F111" s="18"/>
      <c r="G111" s="18"/>
      <c r="H111" s="18"/>
      <c r="I111" s="18"/>
      <c r="J111" s="18"/>
      <c r="K111" s="18"/>
      <c r="L111" s="18"/>
      <c r="M111" s="19"/>
      <c r="N111" s="19"/>
      <c r="O111" s="19"/>
      <c r="P111" s="19"/>
      <c r="Q111" s="19"/>
      <c r="R111" s="19"/>
      <c r="S111" s="19"/>
      <c r="T111" s="19"/>
      <c r="U111" s="19"/>
      <c r="V111" s="19"/>
      <c r="W111" s="19"/>
      <c r="X111" s="19"/>
      <c r="Y111" s="19"/>
      <c r="Z111" s="19"/>
      <c r="AA111" s="19"/>
      <c r="AB111" s="19"/>
      <c r="AC111" s="19"/>
      <c r="AD111" s="19"/>
      <c r="AE111" s="19"/>
      <c r="AF111" s="19"/>
      <c r="AG111" s="19"/>
      <c r="AMC111" s="19"/>
      <c r="AMD111" s="19"/>
      <c r="AME111" s="20"/>
      <c r="AMF111" s="20"/>
      <c r="AMG111" s="20"/>
      <c r="AMH111" s="20"/>
      <c r="AMI111" s="20"/>
    </row>
    <row r="112" s="51" customFormat="true" ht="25.5" hidden="false" customHeight="true" outlineLevel="0" collapsed="false">
      <c r="A112" s="2"/>
      <c r="B112" s="2"/>
      <c r="C112" s="2"/>
      <c r="D112" s="2"/>
      <c r="E112" s="2"/>
      <c r="F112" s="18"/>
      <c r="G112" s="18"/>
      <c r="H112" s="18"/>
      <c r="I112" s="18"/>
      <c r="J112" s="18"/>
      <c r="K112" s="18"/>
      <c r="L112" s="18"/>
      <c r="M112" s="19"/>
      <c r="N112" s="19"/>
      <c r="O112" s="19"/>
      <c r="P112" s="19"/>
      <c r="Q112" s="19"/>
      <c r="R112" s="19"/>
      <c r="S112" s="19"/>
      <c r="T112" s="19"/>
      <c r="U112" s="19"/>
      <c r="V112" s="19"/>
      <c r="W112" s="19"/>
      <c r="X112" s="19"/>
      <c r="Y112" s="19"/>
      <c r="Z112" s="19"/>
      <c r="AA112" s="19"/>
      <c r="AB112" s="19"/>
      <c r="AC112" s="19"/>
      <c r="AD112" s="19"/>
      <c r="AE112" s="19"/>
      <c r="AF112" s="19"/>
      <c r="AG112" s="19"/>
      <c r="AMC112" s="19"/>
      <c r="AMD112" s="19"/>
      <c r="AME112" s="20"/>
      <c r="AMF112" s="20"/>
      <c r="AMG112" s="20"/>
      <c r="AMH112" s="20"/>
      <c r="AMI112" s="20"/>
    </row>
    <row r="113" s="51" customFormat="true" ht="25.5" hidden="false" customHeight="true" outlineLevel="0" collapsed="false">
      <c r="A113" s="2"/>
      <c r="B113" s="2"/>
      <c r="C113" s="2"/>
      <c r="D113" s="2"/>
      <c r="E113" s="2"/>
      <c r="F113" s="18"/>
      <c r="G113" s="18"/>
      <c r="H113" s="18"/>
      <c r="I113" s="18"/>
      <c r="J113" s="18"/>
      <c r="K113" s="18"/>
      <c r="L113" s="18"/>
      <c r="M113" s="19"/>
      <c r="N113" s="19"/>
      <c r="O113" s="19"/>
      <c r="P113" s="19"/>
      <c r="Q113" s="19"/>
      <c r="R113" s="19"/>
      <c r="S113" s="19"/>
      <c r="T113" s="19"/>
      <c r="U113" s="19"/>
      <c r="V113" s="19"/>
      <c r="W113" s="19"/>
      <c r="X113" s="19"/>
      <c r="Y113" s="19"/>
      <c r="Z113" s="19"/>
      <c r="AA113" s="19"/>
      <c r="AB113" s="19"/>
      <c r="AC113" s="19"/>
      <c r="AD113" s="19"/>
      <c r="AE113" s="19"/>
      <c r="AF113" s="19"/>
      <c r="AG113" s="19"/>
      <c r="AMC113" s="19"/>
      <c r="AMD113" s="19"/>
      <c r="AME113" s="20"/>
      <c r="AMF113" s="20"/>
      <c r="AMG113" s="20"/>
      <c r="AMH113" s="20"/>
      <c r="AMI113" s="20"/>
    </row>
    <row r="114" s="51" customFormat="true" ht="25.5" hidden="false" customHeight="true" outlineLevel="0" collapsed="false">
      <c r="A114" s="2"/>
      <c r="B114" s="2"/>
      <c r="C114" s="2"/>
      <c r="D114" s="2"/>
      <c r="E114" s="2"/>
      <c r="F114" s="18"/>
      <c r="G114" s="18"/>
      <c r="H114" s="18"/>
      <c r="I114" s="18"/>
      <c r="J114" s="18"/>
      <c r="K114" s="18"/>
      <c r="L114" s="18"/>
      <c r="M114" s="19"/>
      <c r="N114" s="19"/>
      <c r="O114" s="19"/>
      <c r="P114" s="19"/>
      <c r="Q114" s="19"/>
      <c r="R114" s="19"/>
      <c r="S114" s="19"/>
      <c r="T114" s="19"/>
      <c r="U114" s="19"/>
      <c r="V114" s="19"/>
      <c r="W114" s="19"/>
      <c r="X114" s="19"/>
      <c r="Y114" s="19"/>
      <c r="Z114" s="19"/>
      <c r="AA114" s="19"/>
      <c r="AB114" s="19"/>
      <c r="AC114" s="19"/>
      <c r="AD114" s="19"/>
      <c r="AE114" s="19"/>
      <c r="AF114" s="19"/>
      <c r="AG114" s="19"/>
      <c r="AMC114" s="19"/>
      <c r="AMD114" s="19"/>
      <c r="AME114" s="20"/>
      <c r="AMF114" s="20"/>
      <c r="AMG114" s="20"/>
      <c r="AMH114" s="20"/>
      <c r="AMI114" s="20"/>
    </row>
    <row r="115" s="51" customFormat="true" ht="25.5" hidden="false" customHeight="true" outlineLevel="0" collapsed="false">
      <c r="A115" s="2"/>
      <c r="B115" s="2"/>
      <c r="C115" s="2"/>
      <c r="D115" s="2"/>
      <c r="E115" s="2"/>
      <c r="F115" s="18"/>
      <c r="G115" s="18"/>
      <c r="H115" s="18"/>
      <c r="I115" s="18"/>
      <c r="J115" s="18"/>
      <c r="K115" s="18"/>
      <c r="L115" s="18"/>
      <c r="M115" s="19"/>
      <c r="N115" s="19"/>
      <c r="O115" s="19"/>
      <c r="P115" s="19"/>
      <c r="Q115" s="19"/>
      <c r="R115" s="19"/>
      <c r="S115" s="19"/>
      <c r="T115" s="19"/>
      <c r="U115" s="19"/>
      <c r="V115" s="19"/>
      <c r="W115" s="19"/>
      <c r="X115" s="19"/>
      <c r="Y115" s="19"/>
      <c r="Z115" s="19"/>
      <c r="AA115" s="19"/>
      <c r="AB115" s="19"/>
      <c r="AC115" s="19"/>
      <c r="AD115" s="19"/>
      <c r="AE115" s="19"/>
      <c r="AF115" s="19"/>
      <c r="AG115" s="19"/>
      <c r="AMC115" s="19"/>
      <c r="AMD115" s="19"/>
      <c r="AME115" s="20"/>
      <c r="AMF115" s="20"/>
      <c r="AMG115" s="20"/>
      <c r="AMH115" s="20"/>
      <c r="AMI115" s="20"/>
    </row>
    <row r="116" s="51" customFormat="true" ht="25.5" hidden="false" customHeight="true" outlineLevel="0" collapsed="false">
      <c r="A116" s="2"/>
      <c r="B116" s="2"/>
      <c r="C116" s="2"/>
      <c r="D116" s="2"/>
      <c r="E116" s="2"/>
      <c r="F116" s="18"/>
      <c r="G116" s="18"/>
      <c r="H116" s="18"/>
      <c r="I116" s="18"/>
      <c r="J116" s="18"/>
      <c r="K116" s="18"/>
      <c r="L116" s="18"/>
      <c r="M116" s="19"/>
      <c r="N116" s="19"/>
      <c r="O116" s="19"/>
      <c r="P116" s="19"/>
      <c r="Q116" s="19"/>
      <c r="R116" s="19"/>
      <c r="S116" s="19"/>
      <c r="T116" s="19"/>
      <c r="U116" s="19"/>
      <c r="V116" s="19"/>
      <c r="W116" s="19"/>
      <c r="X116" s="19"/>
      <c r="Y116" s="19"/>
      <c r="Z116" s="19"/>
      <c r="AA116" s="19"/>
      <c r="AB116" s="19"/>
      <c r="AC116" s="19"/>
      <c r="AD116" s="19"/>
      <c r="AE116" s="19"/>
      <c r="AF116" s="19"/>
      <c r="AG116" s="19"/>
      <c r="AMC116" s="19"/>
      <c r="AMD116" s="19"/>
      <c r="AME116" s="20"/>
      <c r="AMF116" s="20"/>
      <c r="AMG116" s="20"/>
      <c r="AMH116" s="20"/>
      <c r="AMI116" s="20"/>
    </row>
    <row r="117" s="51" customFormat="true" ht="25.5" hidden="false" customHeight="true" outlineLevel="0" collapsed="false">
      <c r="A117" s="2"/>
      <c r="B117" s="2"/>
      <c r="C117" s="2"/>
      <c r="D117" s="2"/>
      <c r="E117" s="2"/>
      <c r="F117" s="18"/>
      <c r="G117" s="18"/>
      <c r="H117" s="18"/>
      <c r="I117" s="18"/>
      <c r="J117" s="18"/>
      <c r="K117" s="18"/>
      <c r="L117" s="18"/>
      <c r="M117" s="19"/>
      <c r="N117" s="19"/>
      <c r="O117" s="19"/>
      <c r="P117" s="19"/>
      <c r="Q117" s="19"/>
      <c r="R117" s="19"/>
      <c r="S117" s="19"/>
      <c r="T117" s="19"/>
      <c r="U117" s="19"/>
      <c r="V117" s="19"/>
      <c r="W117" s="19"/>
      <c r="X117" s="19"/>
      <c r="Y117" s="19"/>
      <c r="Z117" s="19"/>
      <c r="AA117" s="19"/>
      <c r="AB117" s="19"/>
      <c r="AC117" s="19"/>
      <c r="AD117" s="19"/>
      <c r="AE117" s="19"/>
      <c r="AF117" s="19"/>
      <c r="AG117" s="19"/>
      <c r="AMC117" s="19"/>
      <c r="AMD117" s="19"/>
      <c r="AME117" s="20"/>
      <c r="AMF117" s="20"/>
      <c r="AMG117" s="20"/>
      <c r="AMH117" s="20"/>
      <c r="AMI117" s="20"/>
    </row>
    <row r="118" s="51" customFormat="true" ht="25.5" hidden="false" customHeight="true" outlineLevel="0" collapsed="false">
      <c r="A118" s="2"/>
      <c r="B118" s="2"/>
      <c r="C118" s="2"/>
      <c r="D118" s="2"/>
      <c r="E118" s="2"/>
      <c r="F118" s="18"/>
      <c r="G118" s="18"/>
      <c r="H118" s="18"/>
      <c r="I118" s="18"/>
      <c r="J118" s="18"/>
      <c r="K118" s="18"/>
      <c r="L118" s="18"/>
      <c r="M118" s="19"/>
      <c r="N118" s="19"/>
      <c r="O118" s="19"/>
      <c r="P118" s="19"/>
      <c r="Q118" s="19"/>
      <c r="R118" s="19"/>
      <c r="S118" s="19"/>
      <c r="T118" s="19"/>
      <c r="U118" s="19"/>
      <c r="V118" s="19"/>
      <c r="W118" s="19"/>
      <c r="X118" s="19"/>
      <c r="Y118" s="19"/>
      <c r="Z118" s="19"/>
      <c r="AA118" s="19"/>
      <c r="AB118" s="19"/>
      <c r="AC118" s="19"/>
      <c r="AD118" s="19"/>
      <c r="AE118" s="19"/>
      <c r="AF118" s="19"/>
      <c r="AG118" s="19"/>
      <c r="AMC118" s="19"/>
      <c r="AMD118" s="19"/>
      <c r="AME118" s="20"/>
      <c r="AMF118" s="20"/>
      <c r="AMG118" s="20"/>
      <c r="AMH118" s="20"/>
      <c r="AMI118" s="20"/>
    </row>
    <row r="119" s="51" customFormat="true" ht="25.5" hidden="false" customHeight="true" outlineLevel="0" collapsed="false">
      <c r="A119" s="2"/>
      <c r="B119" s="2"/>
      <c r="C119" s="2"/>
      <c r="D119" s="2"/>
      <c r="E119" s="2"/>
      <c r="F119" s="18"/>
      <c r="G119" s="18"/>
      <c r="H119" s="18"/>
      <c r="I119" s="18"/>
      <c r="J119" s="18"/>
      <c r="K119" s="18"/>
      <c r="L119" s="18"/>
      <c r="M119" s="19"/>
      <c r="N119" s="19"/>
      <c r="O119" s="19"/>
      <c r="P119" s="19"/>
      <c r="Q119" s="19"/>
      <c r="R119" s="19"/>
      <c r="S119" s="19"/>
      <c r="T119" s="19"/>
      <c r="U119" s="19"/>
      <c r="V119" s="19"/>
      <c r="W119" s="19"/>
      <c r="X119" s="19"/>
      <c r="Y119" s="19"/>
      <c r="Z119" s="19"/>
      <c r="AA119" s="19"/>
      <c r="AB119" s="19"/>
      <c r="AC119" s="19"/>
      <c r="AD119" s="19"/>
      <c r="AE119" s="19"/>
      <c r="AF119" s="19"/>
      <c r="AG119" s="19"/>
      <c r="AMC119" s="19"/>
      <c r="AMD119" s="19"/>
      <c r="AME119" s="20"/>
      <c r="AMF119" s="20"/>
      <c r="AMG119" s="20"/>
      <c r="AMH119" s="20"/>
      <c r="AMI119" s="20"/>
    </row>
    <row r="120" s="51" customFormat="true" ht="25.5" hidden="false" customHeight="true" outlineLevel="0" collapsed="false">
      <c r="A120" s="2"/>
      <c r="B120" s="2"/>
      <c r="C120" s="2"/>
      <c r="D120" s="2"/>
      <c r="E120" s="2"/>
      <c r="F120" s="18"/>
      <c r="G120" s="18"/>
      <c r="H120" s="18"/>
      <c r="I120" s="18"/>
      <c r="J120" s="18"/>
      <c r="K120" s="18"/>
      <c r="L120" s="18"/>
      <c r="M120" s="19"/>
      <c r="N120" s="19"/>
      <c r="O120" s="19"/>
      <c r="P120" s="19"/>
      <c r="Q120" s="19"/>
      <c r="R120" s="19"/>
      <c r="S120" s="19"/>
      <c r="T120" s="19"/>
      <c r="U120" s="19"/>
      <c r="V120" s="19"/>
      <c r="W120" s="19"/>
      <c r="X120" s="19"/>
      <c r="Y120" s="19"/>
      <c r="Z120" s="19"/>
      <c r="AA120" s="19"/>
      <c r="AB120" s="19"/>
      <c r="AC120" s="19"/>
      <c r="AD120" s="19"/>
      <c r="AE120" s="19"/>
      <c r="AF120" s="19"/>
      <c r="AG120" s="19"/>
      <c r="AMC120" s="19"/>
      <c r="AMD120" s="19"/>
      <c r="AME120" s="20"/>
      <c r="AMF120" s="20"/>
      <c r="AMG120" s="20"/>
      <c r="AMH120" s="20"/>
      <c r="AMI120" s="20"/>
    </row>
  </sheetData>
  <sheetProtection sheet="true" password="8f43" objects="true" scenarios="true" insertRows="false" deleteRows="false"/>
  <autoFilter ref="A1:AG71"/>
  <dataValidations count="2">
    <dataValidation allowBlank="true" operator="equal" prompt="Oui ou Non" promptTitle="Liste déroulante" showDropDown="false" showErrorMessage="true" showInputMessage="true" sqref="N2:N100 P2:P100 R2:R100 T2:T100 W2:Y100" type="list">
      <formula1>'listes à choix'!$B$3:$B$4</formula1>
      <formula2>0</formula2>
    </dataValidation>
    <dataValidation allowBlank="true" operator="equal" prompt="- poils&#10;- laine&#10;- poils ou laine" promptTitle="Liste déroulante" showDropDown="false" showErrorMessage="true" showInputMessage="true" sqref="V2:V100" type="list">
      <formula1>'listes à choix'!$B$35:$B$37</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false"/>
  </sheetPr>
  <dimension ref="A1:AMJ1048576"/>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pane xSplit="2" ySplit="1" topLeftCell="C266" activePane="bottomRight" state="frozen"/>
      <selection pane="topLeft" activeCell="A1" activeCellId="0" sqref="A1"/>
      <selection pane="topRight" activeCell="C1" activeCellId="0" sqref="C1"/>
      <selection pane="bottomLeft" activeCell="A266" activeCellId="0" sqref="A266"/>
      <selection pane="bottomRight" activeCell="A276" activeCellId="0" sqref="A276"/>
    </sheetView>
  </sheetViews>
  <sheetFormatPr defaultRowHeight="15" zeroHeight="false" outlineLevelRow="0" outlineLevelCol="0"/>
  <cols>
    <col collapsed="false" customWidth="true" hidden="false" outlineLevel="0" max="1" min="1" style="52" width="17.71"/>
    <col collapsed="false" customWidth="true" hidden="false" outlineLevel="0" max="2" min="2" style="52" width="8.71"/>
    <col collapsed="false" customWidth="true" hidden="false" outlineLevel="0" max="3" min="3" style="52" width="10.58"/>
    <col collapsed="false" customWidth="true" hidden="false" outlineLevel="0" max="4" min="4" style="52" width="10.85"/>
    <col collapsed="false" customWidth="true" hidden="false" outlineLevel="0" max="5" min="5" style="52" width="14.43"/>
    <col collapsed="false" customWidth="true" hidden="false" outlineLevel="0" max="6" min="6" style="53" width="15.71"/>
    <col collapsed="false" customWidth="true" hidden="false" outlineLevel="0" max="7" min="7" style="53" width="15.29"/>
    <col collapsed="false" customWidth="true" hidden="false" outlineLevel="0" max="8" min="8" style="54" width="13.57"/>
    <col collapsed="false" customWidth="true" hidden="false" outlineLevel="0" max="9" min="9" style="55" width="15.29"/>
    <col collapsed="false" customWidth="true" hidden="false" outlineLevel="0" max="12" min="10" style="56" width="20.42"/>
    <col collapsed="false" customWidth="true" hidden="false" outlineLevel="0" max="14" min="13" style="57" width="20.42"/>
    <col collapsed="false" customWidth="true" hidden="false" outlineLevel="0" max="15" min="15" style="58" width="20.42"/>
    <col collapsed="false" customWidth="true" hidden="false" outlineLevel="0" max="16" min="16" style="59" width="20.42"/>
    <col collapsed="false" customWidth="true" hidden="false" outlineLevel="0" max="17" min="17" style="58" width="20.42"/>
    <col collapsed="false" customWidth="true" hidden="false" outlineLevel="0" max="18" min="18" style="59" width="20.42"/>
    <col collapsed="false" customWidth="true" hidden="false" outlineLevel="0" max="22" min="19" style="60" width="20.42"/>
    <col collapsed="false" customWidth="true" hidden="false" outlineLevel="0" max="23" min="23" style="61" width="20.42"/>
    <col collapsed="false" customWidth="true" hidden="false" outlineLevel="0" max="24" min="24" style="51" width="20.42"/>
    <col collapsed="false" customWidth="true" hidden="false" outlineLevel="0" max="26" min="25" style="62" width="20.42"/>
    <col collapsed="false" customWidth="true" hidden="false" outlineLevel="0" max="30" min="27" style="63" width="20.42"/>
    <col collapsed="false" customWidth="true" hidden="false" outlineLevel="0" max="55" min="31" style="64" width="20.42"/>
    <col collapsed="false" customWidth="true" hidden="false" outlineLevel="0" max="57" min="56" style="65" width="20.42"/>
    <col collapsed="false" customWidth="true" hidden="false" outlineLevel="0" max="59" min="58" style="66" width="20.42"/>
    <col collapsed="false" customWidth="true" hidden="false" outlineLevel="0" max="60" min="60" style="51" width="22.7"/>
    <col collapsed="false" customWidth="true" hidden="false" outlineLevel="0" max="62" min="61" style="67" width="20.42"/>
    <col collapsed="false" customWidth="true" hidden="false" outlineLevel="0" max="1022" min="63" style="51" width="15.29"/>
    <col collapsed="false" customWidth="true" hidden="false" outlineLevel="0" max="1025" min="1023" style="19" width="11.57"/>
  </cols>
  <sheetData>
    <row r="1" s="79" customFormat="true" ht="178.5" hidden="false" customHeight="false" outlineLevel="0" collapsed="false">
      <c r="A1" s="6" t="s">
        <v>675</v>
      </c>
      <c r="B1" s="6" t="s">
        <v>676</v>
      </c>
      <c r="C1" s="5" t="s">
        <v>2</v>
      </c>
      <c r="D1" s="5" t="s">
        <v>1</v>
      </c>
      <c r="E1" s="6" t="s">
        <v>3</v>
      </c>
      <c r="F1" s="8" t="s">
        <v>6</v>
      </c>
      <c r="G1" s="8" t="s">
        <v>7</v>
      </c>
      <c r="H1" s="9" t="s">
        <v>8</v>
      </c>
      <c r="I1" s="21" t="s">
        <v>9</v>
      </c>
      <c r="J1" s="8" t="s">
        <v>677</v>
      </c>
      <c r="K1" s="8" t="s">
        <v>678</v>
      </c>
      <c r="L1" s="8" t="s">
        <v>679</v>
      </c>
      <c r="M1" s="68" t="s">
        <v>781</v>
      </c>
      <c r="N1" s="69" t="s">
        <v>782</v>
      </c>
      <c r="O1" s="70" t="s">
        <v>783</v>
      </c>
      <c r="P1" s="71" t="s">
        <v>784</v>
      </c>
      <c r="Q1" s="72" t="s">
        <v>785</v>
      </c>
      <c r="R1" s="73" t="s">
        <v>786</v>
      </c>
      <c r="S1" s="70" t="s">
        <v>787</v>
      </c>
      <c r="T1" s="70" t="s">
        <v>788</v>
      </c>
      <c r="U1" s="70" t="s">
        <v>789</v>
      </c>
      <c r="V1" s="70" t="s">
        <v>790</v>
      </c>
      <c r="W1" s="74" t="s">
        <v>791</v>
      </c>
      <c r="X1" s="75" t="s">
        <v>792</v>
      </c>
      <c r="Y1" s="68" t="s">
        <v>793</v>
      </c>
      <c r="Z1" s="68" t="s">
        <v>794</v>
      </c>
      <c r="AA1" s="27" t="s">
        <v>795</v>
      </c>
      <c r="AB1" s="27" t="s">
        <v>796</v>
      </c>
      <c r="AC1" s="27" t="s">
        <v>797</v>
      </c>
      <c r="AD1" s="27" t="s">
        <v>798</v>
      </c>
      <c r="AE1" s="25" t="s">
        <v>799</v>
      </c>
      <c r="AF1" s="25" t="s">
        <v>800</v>
      </c>
      <c r="AG1" s="25" t="s">
        <v>801</v>
      </c>
      <c r="AH1" s="25" t="s">
        <v>802</v>
      </c>
      <c r="AI1" s="25" t="s">
        <v>803</v>
      </c>
      <c r="AJ1" s="25" t="s">
        <v>804</v>
      </c>
      <c r="AK1" s="25" t="s">
        <v>805</v>
      </c>
      <c r="AL1" s="25" t="s">
        <v>806</v>
      </c>
      <c r="AM1" s="25" t="s">
        <v>807</v>
      </c>
      <c r="AN1" s="25" t="s">
        <v>808</v>
      </c>
      <c r="AO1" s="25" t="s">
        <v>809</v>
      </c>
      <c r="AP1" s="25" t="s">
        <v>810</v>
      </c>
      <c r="AQ1" s="25" t="s">
        <v>811</v>
      </c>
      <c r="AR1" s="25" t="s">
        <v>812</v>
      </c>
      <c r="AS1" s="25" t="s">
        <v>813</v>
      </c>
      <c r="AT1" s="25" t="s">
        <v>814</v>
      </c>
      <c r="AU1" s="25" t="s">
        <v>815</v>
      </c>
      <c r="AV1" s="25" t="s">
        <v>816</v>
      </c>
      <c r="AW1" s="25" t="s">
        <v>817</v>
      </c>
      <c r="AX1" s="25" t="s">
        <v>818</v>
      </c>
      <c r="AY1" s="25" t="s">
        <v>819</v>
      </c>
      <c r="AZ1" s="25" t="s">
        <v>820</v>
      </c>
      <c r="BA1" s="25" t="s">
        <v>821</v>
      </c>
      <c r="BB1" s="25" t="s">
        <v>822</v>
      </c>
      <c r="BC1" s="25" t="s">
        <v>823</v>
      </c>
      <c r="BD1" s="76" t="s">
        <v>824</v>
      </c>
      <c r="BE1" s="76" t="s">
        <v>825</v>
      </c>
      <c r="BF1" s="77" t="s">
        <v>826</v>
      </c>
      <c r="BG1" s="78" t="s">
        <v>827</v>
      </c>
      <c r="BH1" s="28" t="s">
        <v>828</v>
      </c>
      <c r="BI1" s="28" t="s">
        <v>829</v>
      </c>
      <c r="BJ1" s="29" t="s">
        <v>700</v>
      </c>
      <c r="AMI1" s="31"/>
      <c r="AMJ1" s="31"/>
    </row>
    <row r="2" s="93" customFormat="true" ht="25.5" hidden="false" customHeight="true" outlineLevel="0" collapsed="false">
      <c r="A2" s="33" t="s">
        <v>830</v>
      </c>
      <c r="B2" s="34" t="str">
        <f aca="false">IF(A2="","saisir code MAEC (colonne A)",RIGHT(A2,4))</f>
        <v>ESP1</v>
      </c>
      <c r="C2" s="34" t="str">
        <f aca="false">IFERROR(VLOOKUP(LEFT(A2,7),Opérateur_Territoire!$B$2:$D$120,2,0),"à saisir (Opérateur_Territoire)")</f>
        <v>CA 10</v>
      </c>
      <c r="D2" s="34" t="str">
        <f aca="false">LEFT(A2,7)</f>
        <v>GE_101E</v>
      </c>
      <c r="E2" s="34" t="str">
        <f aca="false">IFERROR(VLOOKUP(LEFT(A2,7),Opérateur_Territoire!$B$2:$D$120,3,0),"à saisir (Opérateur_Territoire)")</f>
        <v>Aube – Zones humides (Agence de l’eau Seine-Normandie)</v>
      </c>
      <c r="F2" s="35" t="str">
        <f aca="false">IFERROR(VLOOKUP(LEFT(A2,7),Opérateur_Territoire!$B$2:$J$120,6,0),"à saisir (Opérateur_Territoire)")</f>
        <v>Chambre d'agriculture de l'Aube</v>
      </c>
      <c r="G2" s="35" t="str">
        <f aca="false">IFERROR(VLOOKUP(LEFT(A2,7),Opérateur_Territoire!$B$2:$J$120,7,0),"à saisir (Opérateur_Territoire)")</f>
        <v>Espace Régley – 1 bd Charles Baltet – 10000 TROYES</v>
      </c>
      <c r="H2" s="35" t="str">
        <f aca="false">IFERROR(VLOOKUP(LEFT(A2,7),Opérateur_Territoire!$B$2:$J$120,8,0),"à saisir (Opérateur_Territoire)")</f>
        <v>06 14 43 79 50</v>
      </c>
      <c r="I2" s="35" t="str">
        <f aca="false">IFERROR(VLOOKUP(LEFT(A2,7),Opérateur_Territoire!$B$2:$J$120,9,0),"à saisir (Opérateur_Territoire)")</f>
        <v>jerome.chaumontet@aube.chambagri.fr</v>
      </c>
      <c r="J2" s="35"/>
      <c r="K2" s="35"/>
      <c r="L2" s="36"/>
      <c r="M2" s="80"/>
      <c r="N2" s="80"/>
      <c r="O2" s="81"/>
      <c r="P2" s="82" t="str">
        <f aca="false">IF(AND(M2&lt;&gt;"",O2&lt;&gt;""),M2+O2,IF(AND(N2&lt;&gt;"",O2&lt;&gt;""),N2+O2,""))</f>
        <v/>
      </c>
      <c r="Q2" s="81"/>
      <c r="R2" s="82" t="str">
        <f aca="false">IF(AND(M2&lt;&gt;"",Q2&lt;&gt;""),M2+Q2,IF(AND(N2&lt;&gt;"",Q2&lt;&gt;""),N2+Q2,""))</f>
        <v/>
      </c>
      <c r="S2" s="83"/>
      <c r="T2" s="83"/>
      <c r="U2" s="83"/>
      <c r="V2" s="83"/>
      <c r="W2" s="84"/>
      <c r="X2" s="85"/>
      <c r="Y2" s="86"/>
      <c r="Z2" s="86"/>
      <c r="AA2" s="42"/>
      <c r="AB2" s="87"/>
      <c r="AC2" s="87"/>
      <c r="AD2" s="87"/>
      <c r="AE2" s="42"/>
      <c r="AF2" s="42"/>
      <c r="AG2" s="88"/>
      <c r="AH2" s="42"/>
      <c r="AI2" s="88"/>
      <c r="AJ2" s="42"/>
      <c r="AK2" s="88"/>
      <c r="AL2" s="42"/>
      <c r="AM2" s="88"/>
      <c r="AN2" s="42"/>
      <c r="AO2" s="88"/>
      <c r="AP2" s="42"/>
      <c r="AQ2" s="88"/>
      <c r="AR2" s="42"/>
      <c r="AS2" s="88"/>
      <c r="AT2" s="42"/>
      <c r="AU2" s="88"/>
      <c r="AV2" s="42"/>
      <c r="AW2" s="88"/>
      <c r="AX2" s="42"/>
      <c r="AY2" s="88"/>
      <c r="AZ2" s="42"/>
      <c r="BA2" s="88"/>
      <c r="BB2" s="42"/>
      <c r="BC2" s="88"/>
      <c r="BD2" s="89"/>
      <c r="BE2" s="89"/>
      <c r="BF2" s="90"/>
      <c r="BG2" s="90"/>
      <c r="BH2" s="91"/>
      <c r="BI2" s="92"/>
      <c r="BJ2" s="92"/>
      <c r="AMI2" s="19"/>
      <c r="AMJ2" s="19"/>
    </row>
    <row r="3" s="93" customFormat="true" ht="25.5" hidden="false" customHeight="true" outlineLevel="0" collapsed="false">
      <c r="A3" s="33" t="s">
        <v>831</v>
      </c>
      <c r="B3" s="34" t="str">
        <f aca="false">IF(A3="","saisir code MAEC (colonne A)",RIGHT(A3,4))</f>
        <v>ESP3</v>
      </c>
      <c r="C3" s="34" t="str">
        <f aca="false">IFERROR(VLOOKUP(LEFT(A3,7),Opérateur_Territoire!$B$2:$D$120,2,0),"à saisir (Opérateur_Territoire)")</f>
        <v>CA 10</v>
      </c>
      <c r="D3" s="34" t="str">
        <f aca="false">LEFT(A3,7)</f>
        <v>GE_101E</v>
      </c>
      <c r="E3" s="34" t="str">
        <f aca="false">IFERROR(VLOOKUP(LEFT(A3,7),Opérateur_Territoire!$B$2:$D$120,3,0),"à saisir (Opérateur_Territoire)")</f>
        <v>Aube – Zones humides (Agence de l’eau Seine-Normandie)</v>
      </c>
      <c r="F3" s="35" t="str">
        <f aca="false">IFERROR(VLOOKUP(LEFT(A3,7),Opérateur_Territoire!$B$2:$J$120,6,0),"à saisir (Opérateur_Territoire)")</f>
        <v>Chambre d'agriculture de l'Aube</v>
      </c>
      <c r="G3" s="35" t="str">
        <f aca="false">IFERROR(VLOOKUP(LEFT(A3,7),Opérateur_Territoire!$B$2:$J$120,7,0),"à saisir (Opérateur_Territoire)")</f>
        <v>Espace Régley – 1 bd Charles Baltet – 10000 TROYES</v>
      </c>
      <c r="H3" s="35" t="str">
        <f aca="false">IFERROR(VLOOKUP(LEFT(A3,7),Opérateur_Territoire!$B$2:$J$120,8,0),"à saisir (Opérateur_Territoire)")</f>
        <v>06 14 43 79 50</v>
      </c>
      <c r="I3" s="35" t="str">
        <f aca="false">IFERROR(VLOOKUP(LEFT(A3,7),Opérateur_Territoire!$B$2:$J$120,9,0),"à saisir (Opérateur_Territoire)")</f>
        <v>jerome.chaumontet@aube.chambagri.fr</v>
      </c>
      <c r="J3" s="35"/>
      <c r="K3" s="35"/>
      <c r="L3" s="36"/>
      <c r="M3" s="80"/>
      <c r="N3" s="80"/>
      <c r="O3" s="81"/>
      <c r="P3" s="82" t="str">
        <f aca="false">IF(AND(M3&lt;&gt;"",O3&lt;&gt;""),M3+O3,IF(AND(N3&lt;&gt;"",O3&lt;&gt;""),N3+O3,""))</f>
        <v/>
      </c>
      <c r="Q3" s="81"/>
      <c r="R3" s="82" t="str">
        <f aca="false">IF(AND(M3&lt;&gt;"",Q3&lt;&gt;""),M3+Q3,IF(AND(N3&lt;&gt;"",Q3&lt;&gt;""),N3+Q3,""))</f>
        <v/>
      </c>
      <c r="S3" s="83"/>
      <c r="T3" s="83"/>
      <c r="U3" s="83"/>
      <c r="V3" s="83"/>
      <c r="W3" s="84"/>
      <c r="X3" s="85"/>
      <c r="Y3" s="86"/>
      <c r="Z3" s="86"/>
      <c r="AA3" s="42"/>
      <c r="AB3" s="87"/>
      <c r="AC3" s="87"/>
      <c r="AD3" s="87"/>
      <c r="AE3" s="42"/>
      <c r="AF3" s="42"/>
      <c r="AG3" s="88"/>
      <c r="AH3" s="42"/>
      <c r="AI3" s="88"/>
      <c r="AJ3" s="42"/>
      <c r="AK3" s="88"/>
      <c r="AL3" s="42"/>
      <c r="AM3" s="88"/>
      <c r="AN3" s="42"/>
      <c r="AO3" s="88"/>
      <c r="AP3" s="42"/>
      <c r="AQ3" s="88"/>
      <c r="AR3" s="42"/>
      <c r="AS3" s="88"/>
      <c r="AT3" s="42"/>
      <c r="AU3" s="88"/>
      <c r="AV3" s="42"/>
      <c r="AW3" s="88"/>
      <c r="AX3" s="42"/>
      <c r="AY3" s="88"/>
      <c r="AZ3" s="42"/>
      <c r="BA3" s="88"/>
      <c r="BB3" s="42"/>
      <c r="BC3" s="88"/>
      <c r="BD3" s="89"/>
      <c r="BE3" s="89"/>
      <c r="BF3" s="90"/>
      <c r="BG3" s="90"/>
      <c r="BH3" s="91"/>
      <c r="BI3" s="92"/>
      <c r="BJ3" s="92"/>
      <c r="AMI3" s="19"/>
      <c r="AMJ3" s="19"/>
    </row>
    <row r="4" s="93" customFormat="true" ht="25.5" hidden="false" customHeight="true" outlineLevel="0" collapsed="false">
      <c r="A4" s="33" t="s">
        <v>832</v>
      </c>
      <c r="B4" s="34" t="str">
        <f aca="false">IF(A4="","saisir code MAEC (colonne A)",RIGHT(A4,4))</f>
        <v>ESP4</v>
      </c>
      <c r="C4" s="34" t="str">
        <f aca="false">IFERROR(VLOOKUP(LEFT(A4,7),Opérateur_Territoire!$B$2:$D$120,2,0),"à saisir (Opérateur_Territoire)")</f>
        <v>CA 10</v>
      </c>
      <c r="D4" s="34" t="str">
        <f aca="false">LEFT(A4,7)</f>
        <v>GE_101E</v>
      </c>
      <c r="E4" s="34" t="str">
        <f aca="false">IFERROR(VLOOKUP(LEFT(A4,7),Opérateur_Territoire!$B$2:$D$120,3,0),"à saisir (Opérateur_Territoire)")</f>
        <v>Aube – Zones humides (Agence de l’eau Seine-Normandie)</v>
      </c>
      <c r="F4" s="35" t="str">
        <f aca="false">IFERROR(VLOOKUP(LEFT(A4,7),Opérateur_Territoire!$B$2:$J$120,6,0),"à saisir (Opérateur_Territoire)")</f>
        <v>Chambre d'agriculture de l'Aube</v>
      </c>
      <c r="G4" s="35" t="str">
        <f aca="false">IFERROR(VLOOKUP(LEFT(A4,7),Opérateur_Territoire!$B$2:$J$120,7,0),"à saisir (Opérateur_Territoire)")</f>
        <v>Espace Régley – 1 bd Charles Baltet – 10000 TROYES</v>
      </c>
      <c r="H4" s="35" t="str">
        <f aca="false">IFERROR(VLOOKUP(LEFT(A4,7),Opérateur_Territoire!$B$2:$J$120,8,0),"à saisir (Opérateur_Territoire)")</f>
        <v>06 14 43 79 50</v>
      </c>
      <c r="I4" s="35" t="str">
        <f aca="false">IFERROR(VLOOKUP(LEFT(A4,7),Opérateur_Territoire!$B$2:$J$120,9,0),"à saisir (Opérateur_Territoire)")</f>
        <v>jerome.chaumontet@aube.chambagri.fr</v>
      </c>
      <c r="J4" s="35"/>
      <c r="K4" s="35"/>
      <c r="L4" s="36"/>
      <c r="M4" s="80"/>
      <c r="N4" s="80"/>
      <c r="O4" s="81"/>
      <c r="P4" s="82" t="str">
        <f aca="false">IF(AND(M4&lt;&gt;"",O4&lt;&gt;""),M4+O4,IF(AND(N4&lt;&gt;"",O4&lt;&gt;""),N4+O4,""))</f>
        <v/>
      </c>
      <c r="Q4" s="81"/>
      <c r="R4" s="82" t="str">
        <f aca="false">IF(AND(M4&lt;&gt;"",Q4&lt;&gt;""),M4+Q4,IF(AND(N4&lt;&gt;"",Q4&lt;&gt;""),N4+Q4,""))</f>
        <v/>
      </c>
      <c r="S4" s="83"/>
      <c r="T4" s="83"/>
      <c r="U4" s="83"/>
      <c r="V4" s="83"/>
      <c r="W4" s="84"/>
      <c r="X4" s="85"/>
      <c r="Y4" s="86"/>
      <c r="Z4" s="86"/>
      <c r="AA4" s="42"/>
      <c r="AB4" s="87"/>
      <c r="AC4" s="87"/>
      <c r="AD4" s="87"/>
      <c r="AE4" s="42"/>
      <c r="AF4" s="42"/>
      <c r="AG4" s="88"/>
      <c r="AH4" s="42"/>
      <c r="AI4" s="88"/>
      <c r="AJ4" s="42"/>
      <c r="AK4" s="88"/>
      <c r="AL4" s="42"/>
      <c r="AM4" s="88"/>
      <c r="AN4" s="42"/>
      <c r="AO4" s="88"/>
      <c r="AP4" s="42"/>
      <c r="AQ4" s="88"/>
      <c r="AR4" s="42"/>
      <c r="AS4" s="88"/>
      <c r="AT4" s="42"/>
      <c r="AU4" s="88"/>
      <c r="AV4" s="42"/>
      <c r="AW4" s="88"/>
      <c r="AX4" s="42"/>
      <c r="AY4" s="88"/>
      <c r="AZ4" s="42"/>
      <c r="BA4" s="88"/>
      <c r="BB4" s="42"/>
      <c r="BC4" s="88"/>
      <c r="BD4" s="89"/>
      <c r="BE4" s="89"/>
      <c r="BF4" s="90"/>
      <c r="BG4" s="90"/>
      <c r="BH4" s="91"/>
      <c r="BI4" s="92"/>
      <c r="BJ4" s="92"/>
      <c r="AMI4" s="19"/>
      <c r="AMJ4" s="19"/>
    </row>
    <row r="5" s="93" customFormat="true" ht="25.5" hidden="false" customHeight="true" outlineLevel="0" collapsed="false">
      <c r="A5" s="33" t="s">
        <v>833</v>
      </c>
      <c r="B5" s="34" t="str">
        <f aca="false">IF(A5="","saisir code MAEC (colonne A)",RIGHT(A5,4))</f>
        <v>MHU1</v>
      </c>
      <c r="C5" s="34" t="str">
        <f aca="false">IFERROR(VLOOKUP(LEFT(A5,7),Opérateur_Territoire!$B$2:$D$120,2,0),"à saisir (Opérateur_Territoire)")</f>
        <v>CA 10</v>
      </c>
      <c r="D5" s="34" t="str">
        <f aca="false">LEFT(A5,7)</f>
        <v>GE_101E</v>
      </c>
      <c r="E5" s="34" t="str">
        <f aca="false">IFERROR(VLOOKUP(LEFT(A5,7),Opérateur_Territoire!$B$2:$D$120,3,0),"à saisir (Opérateur_Territoire)")</f>
        <v>Aube – Zones humides (Agence de l’eau Seine-Normandie)</v>
      </c>
      <c r="F5" s="35" t="str">
        <f aca="false">IFERROR(VLOOKUP(LEFT(A5,7),Opérateur_Territoire!$B$2:$J$120,6,0),"à saisir (Opérateur_Territoire)")</f>
        <v>Chambre d'agriculture de l'Aube</v>
      </c>
      <c r="G5" s="35" t="str">
        <f aca="false">IFERROR(VLOOKUP(LEFT(A5,7),Opérateur_Territoire!$B$2:$J$120,7,0),"à saisir (Opérateur_Territoire)")</f>
        <v>Espace Régley – 1 bd Charles Baltet – 10000 TROYES</v>
      </c>
      <c r="H5" s="35" t="str">
        <f aca="false">IFERROR(VLOOKUP(LEFT(A5,7),Opérateur_Territoire!$B$2:$J$120,8,0),"à saisir (Opérateur_Territoire)")</f>
        <v>06 14 43 79 50</v>
      </c>
      <c r="I5" s="35" t="str">
        <f aca="false">IFERROR(VLOOKUP(LEFT(A5,7),Opérateur_Territoire!$B$2:$J$120,9,0),"à saisir (Opérateur_Territoire)")</f>
        <v>jerome.chaumontet@aube.chambagri.fr</v>
      </c>
      <c r="J5" s="35"/>
      <c r="K5" s="35"/>
      <c r="L5" s="36"/>
      <c r="M5" s="80"/>
      <c r="N5" s="80"/>
      <c r="O5" s="81"/>
      <c r="P5" s="82" t="str">
        <f aca="false">IF(AND(M5&lt;&gt;"",O5&lt;&gt;""),M5+O5,IF(AND(N5&lt;&gt;"",O5&lt;&gt;""),N5+O5,""))</f>
        <v/>
      </c>
      <c r="Q5" s="81"/>
      <c r="R5" s="82" t="str">
        <f aca="false">IF(AND(M5&lt;&gt;"",Q5&lt;&gt;""),M5+Q5,IF(AND(N5&lt;&gt;"",Q5&lt;&gt;""),N5+Q5,""))</f>
        <v/>
      </c>
      <c r="S5" s="83"/>
      <c r="T5" s="83"/>
      <c r="U5" s="83"/>
      <c r="V5" s="83"/>
      <c r="W5" s="84"/>
      <c r="X5" s="85"/>
      <c r="Y5" s="86"/>
      <c r="Z5" s="86"/>
      <c r="AA5" s="42"/>
      <c r="AB5" s="87"/>
      <c r="AC5" s="87"/>
      <c r="AD5" s="87"/>
      <c r="AE5" s="42"/>
      <c r="AF5" s="42"/>
      <c r="AG5" s="88"/>
      <c r="AH5" s="42"/>
      <c r="AI5" s="88"/>
      <c r="AJ5" s="42"/>
      <c r="AK5" s="88"/>
      <c r="AL5" s="42"/>
      <c r="AM5" s="88"/>
      <c r="AN5" s="42"/>
      <c r="AO5" s="88"/>
      <c r="AP5" s="42"/>
      <c r="AQ5" s="88"/>
      <c r="AR5" s="42"/>
      <c r="AS5" s="88"/>
      <c r="AT5" s="42"/>
      <c r="AU5" s="88"/>
      <c r="AV5" s="42"/>
      <c r="AW5" s="88"/>
      <c r="AX5" s="42"/>
      <c r="AY5" s="88"/>
      <c r="AZ5" s="42"/>
      <c r="BA5" s="88"/>
      <c r="BB5" s="42"/>
      <c r="BC5" s="88"/>
      <c r="BD5" s="89"/>
      <c r="BE5" s="89"/>
      <c r="BF5" s="90"/>
      <c r="BG5" s="90"/>
      <c r="BH5" s="91"/>
      <c r="BI5" s="92"/>
      <c r="BJ5" s="92"/>
      <c r="AMI5" s="19"/>
      <c r="AMJ5" s="19"/>
    </row>
    <row r="6" s="93" customFormat="true" ht="25.5" hidden="false" customHeight="true" outlineLevel="0" collapsed="false">
      <c r="A6" s="33" t="s">
        <v>834</v>
      </c>
      <c r="B6" s="34" t="str">
        <f aca="false">IF(A6="","saisir code MAEC (colonne A)",RIGHT(A6,4))</f>
        <v>MHU2</v>
      </c>
      <c r="C6" s="34" t="str">
        <f aca="false">IFERROR(VLOOKUP(LEFT(A6,7),Opérateur_Territoire!$B$2:$D$120,2,0),"à saisir (Opérateur_Territoire)")</f>
        <v>CA 10</v>
      </c>
      <c r="D6" s="34" t="str">
        <f aca="false">LEFT(A6,7)</f>
        <v>GE_101E</v>
      </c>
      <c r="E6" s="34" t="str">
        <f aca="false">IFERROR(VLOOKUP(LEFT(A6,7),Opérateur_Territoire!$B$2:$D$120,3,0),"à saisir (Opérateur_Territoire)")</f>
        <v>Aube – Zones humides (Agence de l’eau Seine-Normandie)</v>
      </c>
      <c r="F6" s="35" t="str">
        <f aca="false">IFERROR(VLOOKUP(LEFT(A6,7),Opérateur_Territoire!$B$2:$J$120,6,0),"à saisir (Opérateur_Territoire)")</f>
        <v>Chambre d'agriculture de l'Aube</v>
      </c>
      <c r="G6" s="35" t="str">
        <f aca="false">IFERROR(VLOOKUP(LEFT(A6,7),Opérateur_Territoire!$B$2:$J$120,7,0),"à saisir (Opérateur_Territoire)")</f>
        <v>Espace Régley – 1 bd Charles Baltet – 10000 TROYES</v>
      </c>
      <c r="H6" s="35" t="str">
        <f aca="false">IFERROR(VLOOKUP(LEFT(A6,7),Opérateur_Territoire!$B$2:$J$120,8,0),"à saisir (Opérateur_Territoire)")</f>
        <v>06 14 43 79 50</v>
      </c>
      <c r="I6" s="35" t="str">
        <f aca="false">IFERROR(VLOOKUP(LEFT(A6,7),Opérateur_Territoire!$B$2:$J$120,9,0),"à saisir (Opérateur_Territoire)")</f>
        <v>jerome.chaumontet@aube.chambagri.fr</v>
      </c>
      <c r="J6" s="35"/>
      <c r="K6" s="35"/>
      <c r="L6" s="36"/>
      <c r="M6" s="80"/>
      <c r="N6" s="80"/>
      <c r="O6" s="81"/>
      <c r="P6" s="82" t="str">
        <f aca="false">IF(AND(M6&lt;&gt;"",O6&lt;&gt;""),M6+O6,IF(AND(N6&lt;&gt;"",O6&lt;&gt;""),N6+O6,""))</f>
        <v/>
      </c>
      <c r="Q6" s="81"/>
      <c r="R6" s="82" t="str">
        <f aca="false">IF(AND(M6&lt;&gt;"",Q6&lt;&gt;""),M6+Q6,IF(AND(N6&lt;&gt;"",Q6&lt;&gt;""),N6+Q6,""))</f>
        <v/>
      </c>
      <c r="S6" s="83"/>
      <c r="T6" s="83"/>
      <c r="U6" s="83"/>
      <c r="V6" s="83"/>
      <c r="W6" s="84"/>
      <c r="X6" s="85"/>
      <c r="Y6" s="86"/>
      <c r="Z6" s="86"/>
      <c r="AA6" s="42"/>
      <c r="AB6" s="87"/>
      <c r="AC6" s="87"/>
      <c r="AD6" s="87"/>
      <c r="AE6" s="42"/>
      <c r="AF6" s="42"/>
      <c r="AG6" s="88"/>
      <c r="AH6" s="42"/>
      <c r="AI6" s="88"/>
      <c r="AJ6" s="42"/>
      <c r="AK6" s="88"/>
      <c r="AL6" s="42"/>
      <c r="AM6" s="88"/>
      <c r="AN6" s="42"/>
      <c r="AO6" s="88"/>
      <c r="AP6" s="42"/>
      <c r="AQ6" s="88"/>
      <c r="AR6" s="42"/>
      <c r="AS6" s="88"/>
      <c r="AT6" s="42"/>
      <c r="AU6" s="88"/>
      <c r="AV6" s="42"/>
      <c r="AW6" s="88"/>
      <c r="AX6" s="42"/>
      <c r="AY6" s="88"/>
      <c r="AZ6" s="42"/>
      <c r="BA6" s="88"/>
      <c r="BB6" s="42"/>
      <c r="BC6" s="88"/>
      <c r="BD6" s="89"/>
      <c r="BE6" s="89"/>
      <c r="BF6" s="90"/>
      <c r="BG6" s="90"/>
      <c r="BH6" s="91"/>
      <c r="BI6" s="92"/>
      <c r="BJ6" s="92"/>
      <c r="AMI6" s="19"/>
      <c r="AMJ6" s="19"/>
    </row>
    <row r="7" s="93" customFormat="true" ht="25.5" hidden="false" customHeight="true" outlineLevel="0" collapsed="false">
      <c r="A7" s="33" t="s">
        <v>835</v>
      </c>
      <c r="B7" s="34" t="str">
        <f aca="false">IF(A7="","saisir code MAEC (colonne A)",RIGHT(A7,4))</f>
        <v>ESP1</v>
      </c>
      <c r="C7" s="34" t="str">
        <f aca="false">IFERROR(VLOOKUP(LEFT(A7,7),Opérateur_Territoire!$B$2:$D$120,2,0),"à saisir (Opérateur_Territoire)")</f>
        <v>CA 10</v>
      </c>
      <c r="D7" s="34" t="str">
        <f aca="false">LEFT(A7,7)</f>
        <v>GE_10X2</v>
      </c>
      <c r="E7" s="34" t="str">
        <f aca="false">IFERROR(VLOOKUP(LEFT(A7,7),Opérateur_Territoire!$B$2:$D$120,3,0),"à saisir (Opérateur_Territoire)")</f>
        <v>Aube – Biodiversité 2</v>
      </c>
      <c r="F7" s="35" t="str">
        <f aca="false">IFERROR(VLOOKUP(LEFT(A7,7),Opérateur_Territoire!$B$2:$J$120,6,0),"à saisir (Opérateur_Territoire)")</f>
        <v>Chambre d'agriculture de l'Aube</v>
      </c>
      <c r="G7" s="35" t="str">
        <f aca="false">IFERROR(VLOOKUP(LEFT(A7,7),Opérateur_Territoire!$B$2:$J$120,7,0),"à saisir (Opérateur_Territoire)")</f>
        <v>Espace Régley – 1 bd Charles Baltet – 10000 TROYES</v>
      </c>
      <c r="H7" s="35" t="str">
        <f aca="false">IFERROR(VLOOKUP(LEFT(A7,7),Opérateur_Territoire!$B$2:$J$120,8,0),"à saisir (Opérateur_Territoire)")</f>
        <v>06 14 43 79 50</v>
      </c>
      <c r="I7" s="35" t="str">
        <f aca="false">IFERROR(VLOOKUP(LEFT(A7,7),Opérateur_Territoire!$B$2:$J$120,9,0),"à saisir (Opérateur_Territoire)")</f>
        <v>jerome.chaumontet@aube.chambagri.fr</v>
      </c>
      <c r="J7" s="35"/>
      <c r="K7" s="35"/>
      <c r="L7" s="36"/>
      <c r="M7" s="80"/>
      <c r="N7" s="80"/>
      <c r="O7" s="81"/>
      <c r="P7" s="82" t="str">
        <f aca="false">IF(AND(M7&lt;&gt;"",O7&lt;&gt;""),M7+O7,IF(AND(N7&lt;&gt;"",O7&lt;&gt;""),N7+O7,""))</f>
        <v/>
      </c>
      <c r="Q7" s="81"/>
      <c r="R7" s="82" t="str">
        <f aca="false">IF(AND(M7&lt;&gt;"",Q7&lt;&gt;""),M7+Q7,IF(AND(N7&lt;&gt;"",Q7&lt;&gt;""),N7+Q7,""))</f>
        <v/>
      </c>
      <c r="S7" s="83"/>
      <c r="T7" s="83"/>
      <c r="U7" s="83"/>
      <c r="V7" s="83"/>
      <c r="W7" s="84"/>
      <c r="X7" s="85"/>
      <c r="Y7" s="86"/>
      <c r="Z7" s="86"/>
      <c r="AA7" s="42"/>
      <c r="AB7" s="87"/>
      <c r="AC7" s="87"/>
      <c r="AD7" s="87"/>
      <c r="AE7" s="42"/>
      <c r="AF7" s="42"/>
      <c r="AG7" s="88"/>
      <c r="AH7" s="42"/>
      <c r="AI7" s="88"/>
      <c r="AJ7" s="42"/>
      <c r="AK7" s="88"/>
      <c r="AL7" s="42"/>
      <c r="AM7" s="88"/>
      <c r="AN7" s="42"/>
      <c r="AO7" s="88"/>
      <c r="AP7" s="42"/>
      <c r="AQ7" s="88"/>
      <c r="AR7" s="42"/>
      <c r="AS7" s="88"/>
      <c r="AT7" s="42"/>
      <c r="AU7" s="88"/>
      <c r="AV7" s="42"/>
      <c r="AW7" s="88"/>
      <c r="AX7" s="42"/>
      <c r="AY7" s="88"/>
      <c r="AZ7" s="42"/>
      <c r="BA7" s="88"/>
      <c r="BB7" s="42"/>
      <c r="BC7" s="88"/>
      <c r="BD7" s="89"/>
      <c r="BE7" s="89"/>
      <c r="BF7" s="90"/>
      <c r="BG7" s="90"/>
      <c r="BH7" s="91"/>
      <c r="BI7" s="92"/>
      <c r="BJ7" s="92"/>
      <c r="AMI7" s="19"/>
      <c r="AMJ7" s="19"/>
    </row>
    <row r="8" s="93" customFormat="true" ht="25.5" hidden="false" customHeight="true" outlineLevel="0" collapsed="false">
      <c r="A8" s="33" t="s">
        <v>836</v>
      </c>
      <c r="B8" s="34" t="str">
        <f aca="false">IF(A8="","saisir code MAEC (colonne A)",RIGHT(A8,4))</f>
        <v>ESP3</v>
      </c>
      <c r="C8" s="34" t="str">
        <f aca="false">IFERROR(VLOOKUP(LEFT(A8,7),Opérateur_Territoire!$B$2:$D$120,2,0),"à saisir (Opérateur_Territoire)")</f>
        <v>CA 10</v>
      </c>
      <c r="D8" s="34" t="str">
        <f aca="false">LEFT(A8,7)</f>
        <v>GE_10X2</v>
      </c>
      <c r="E8" s="34" t="str">
        <f aca="false">IFERROR(VLOOKUP(LEFT(A8,7),Opérateur_Territoire!$B$2:$D$120,3,0),"à saisir (Opérateur_Territoire)")</f>
        <v>Aube – Biodiversité 2</v>
      </c>
      <c r="F8" s="35" t="str">
        <f aca="false">IFERROR(VLOOKUP(LEFT(A8,7),Opérateur_Territoire!$B$2:$J$120,6,0),"à saisir (Opérateur_Territoire)")</f>
        <v>Chambre d'agriculture de l'Aube</v>
      </c>
      <c r="G8" s="35" t="str">
        <f aca="false">IFERROR(VLOOKUP(LEFT(A8,7),Opérateur_Territoire!$B$2:$J$120,7,0),"à saisir (Opérateur_Territoire)")</f>
        <v>Espace Régley – 1 bd Charles Baltet – 10000 TROYES</v>
      </c>
      <c r="H8" s="35" t="str">
        <f aca="false">IFERROR(VLOOKUP(LEFT(A8,7),Opérateur_Territoire!$B$2:$J$120,8,0),"à saisir (Opérateur_Territoire)")</f>
        <v>06 14 43 79 50</v>
      </c>
      <c r="I8" s="35" t="str">
        <f aca="false">IFERROR(VLOOKUP(LEFT(A8,7),Opérateur_Territoire!$B$2:$J$120,9,0),"à saisir (Opérateur_Territoire)")</f>
        <v>jerome.chaumontet@aube.chambagri.fr</v>
      </c>
      <c r="J8" s="35"/>
      <c r="K8" s="35"/>
      <c r="L8" s="36"/>
      <c r="M8" s="80"/>
      <c r="N8" s="80"/>
      <c r="O8" s="81"/>
      <c r="P8" s="82" t="str">
        <f aca="false">IF(AND(M8&lt;&gt;"",O8&lt;&gt;""),M8+O8,IF(AND(N8&lt;&gt;"",O8&lt;&gt;""),N8+O8,""))</f>
        <v/>
      </c>
      <c r="Q8" s="81"/>
      <c r="R8" s="82" t="str">
        <f aca="false">IF(AND(M8&lt;&gt;"",Q8&lt;&gt;""),M8+Q8,IF(AND(N8&lt;&gt;"",Q8&lt;&gt;""),N8+Q8,""))</f>
        <v/>
      </c>
      <c r="S8" s="83"/>
      <c r="T8" s="83"/>
      <c r="U8" s="83"/>
      <c r="V8" s="83"/>
      <c r="W8" s="84"/>
      <c r="X8" s="85"/>
      <c r="Y8" s="86"/>
      <c r="Z8" s="86"/>
      <c r="AA8" s="42"/>
      <c r="AB8" s="87"/>
      <c r="AC8" s="87"/>
      <c r="AD8" s="87"/>
      <c r="AE8" s="42"/>
      <c r="AF8" s="42"/>
      <c r="AG8" s="88"/>
      <c r="AH8" s="42"/>
      <c r="AI8" s="88"/>
      <c r="AJ8" s="42"/>
      <c r="AK8" s="88"/>
      <c r="AL8" s="42"/>
      <c r="AM8" s="88"/>
      <c r="AN8" s="42"/>
      <c r="AO8" s="88"/>
      <c r="AP8" s="42"/>
      <c r="AQ8" s="88"/>
      <c r="AR8" s="42"/>
      <c r="AS8" s="88"/>
      <c r="AT8" s="42"/>
      <c r="AU8" s="88"/>
      <c r="AV8" s="42"/>
      <c r="AW8" s="88"/>
      <c r="AX8" s="42"/>
      <c r="AY8" s="88"/>
      <c r="AZ8" s="42"/>
      <c r="BA8" s="88"/>
      <c r="BB8" s="42"/>
      <c r="BC8" s="88"/>
      <c r="BD8" s="89"/>
      <c r="BE8" s="89"/>
      <c r="BF8" s="90"/>
      <c r="BG8" s="90"/>
      <c r="BH8" s="91"/>
      <c r="BI8" s="92"/>
      <c r="BJ8" s="92"/>
      <c r="AMI8" s="19"/>
      <c r="AMJ8" s="19"/>
    </row>
    <row r="9" s="93" customFormat="true" ht="25.5" hidden="false" customHeight="true" outlineLevel="0" collapsed="false">
      <c r="A9" s="33" t="s">
        <v>837</v>
      </c>
      <c r="B9" s="34" t="str">
        <f aca="false">IF(A9="","saisir code MAEC (colonne A)",RIGHT(A9,4))</f>
        <v>ESP4</v>
      </c>
      <c r="C9" s="34" t="str">
        <f aca="false">IFERROR(VLOOKUP(LEFT(A9,7),Opérateur_Territoire!$B$2:$D$120,2,0),"à saisir (Opérateur_Territoire)")</f>
        <v>CA 10</v>
      </c>
      <c r="D9" s="34" t="str">
        <f aca="false">LEFT(A9,7)</f>
        <v>GE_10X2</v>
      </c>
      <c r="E9" s="34" t="str">
        <f aca="false">IFERROR(VLOOKUP(LEFT(A9,7),Opérateur_Territoire!$B$2:$D$120,3,0),"à saisir (Opérateur_Territoire)")</f>
        <v>Aube – Biodiversité 2</v>
      </c>
      <c r="F9" s="35" t="str">
        <f aca="false">IFERROR(VLOOKUP(LEFT(A9,7),Opérateur_Territoire!$B$2:$J$120,6,0),"à saisir (Opérateur_Territoire)")</f>
        <v>Chambre d'agriculture de l'Aube</v>
      </c>
      <c r="G9" s="35" t="str">
        <f aca="false">IFERROR(VLOOKUP(LEFT(A9,7),Opérateur_Territoire!$B$2:$J$120,7,0),"à saisir (Opérateur_Territoire)")</f>
        <v>Espace Régley – 1 bd Charles Baltet – 10000 TROYES</v>
      </c>
      <c r="H9" s="35" t="str">
        <f aca="false">IFERROR(VLOOKUP(LEFT(A9,7),Opérateur_Territoire!$B$2:$J$120,8,0),"à saisir (Opérateur_Territoire)")</f>
        <v>06 14 43 79 50</v>
      </c>
      <c r="I9" s="35" t="str">
        <f aca="false">IFERROR(VLOOKUP(LEFT(A9,7),Opérateur_Territoire!$B$2:$J$120,9,0),"à saisir (Opérateur_Territoire)")</f>
        <v>jerome.chaumontet@aube.chambagri.fr</v>
      </c>
      <c r="J9" s="35"/>
      <c r="K9" s="35"/>
      <c r="L9" s="36"/>
      <c r="M9" s="80"/>
      <c r="N9" s="80"/>
      <c r="O9" s="81"/>
      <c r="P9" s="82" t="str">
        <f aca="false">IF(AND(M9&lt;&gt;"",O9&lt;&gt;""),M9+O9,IF(AND(N9&lt;&gt;"",O9&lt;&gt;""),N9+O9,""))</f>
        <v/>
      </c>
      <c r="Q9" s="81"/>
      <c r="R9" s="82" t="str">
        <f aca="false">IF(AND(M9&lt;&gt;"",Q9&lt;&gt;""),M9+Q9,IF(AND(N9&lt;&gt;"",Q9&lt;&gt;""),N9+Q9,""))</f>
        <v/>
      </c>
      <c r="S9" s="83"/>
      <c r="T9" s="83"/>
      <c r="U9" s="83"/>
      <c r="V9" s="83"/>
      <c r="W9" s="84"/>
      <c r="X9" s="85"/>
      <c r="Y9" s="86"/>
      <c r="Z9" s="86"/>
      <c r="AA9" s="42"/>
      <c r="AB9" s="87"/>
      <c r="AC9" s="87"/>
      <c r="AD9" s="87"/>
      <c r="AE9" s="42"/>
      <c r="AF9" s="42"/>
      <c r="AG9" s="88"/>
      <c r="AH9" s="42"/>
      <c r="AI9" s="88"/>
      <c r="AJ9" s="42"/>
      <c r="AK9" s="88"/>
      <c r="AL9" s="42"/>
      <c r="AM9" s="88"/>
      <c r="AN9" s="42"/>
      <c r="AO9" s="88"/>
      <c r="AP9" s="42"/>
      <c r="AQ9" s="88"/>
      <c r="AR9" s="42"/>
      <c r="AS9" s="88"/>
      <c r="AT9" s="42"/>
      <c r="AU9" s="88"/>
      <c r="AV9" s="42"/>
      <c r="AW9" s="88"/>
      <c r="AX9" s="42"/>
      <c r="AY9" s="88"/>
      <c r="AZ9" s="42"/>
      <c r="BA9" s="88"/>
      <c r="BB9" s="42"/>
      <c r="BC9" s="88"/>
      <c r="BD9" s="89"/>
      <c r="BE9" s="89"/>
      <c r="BF9" s="90"/>
      <c r="BG9" s="90"/>
      <c r="BH9" s="91"/>
      <c r="BI9" s="92"/>
      <c r="BJ9" s="92"/>
      <c r="AMI9" s="19"/>
      <c r="AMJ9" s="19"/>
    </row>
    <row r="10" s="93" customFormat="true" ht="25.5" hidden="false" customHeight="true" outlineLevel="0" collapsed="false">
      <c r="A10" s="33" t="s">
        <v>838</v>
      </c>
      <c r="B10" s="34" t="str">
        <f aca="false">IF(A10="","saisir code MAEC (colonne A)",RIGHT(A10,4))</f>
        <v>MHU1</v>
      </c>
      <c r="C10" s="34" t="str">
        <f aca="false">IFERROR(VLOOKUP(LEFT(A10,7),Opérateur_Territoire!$B$2:$D$120,2,0),"à saisir (Opérateur_Territoire)")</f>
        <v>CA 10</v>
      </c>
      <c r="D10" s="34" t="str">
        <f aca="false">LEFT(A10,7)</f>
        <v>GE_10X2</v>
      </c>
      <c r="E10" s="34" t="str">
        <f aca="false">IFERROR(VLOOKUP(LEFT(A10,7),Opérateur_Territoire!$B$2:$D$120,3,0),"à saisir (Opérateur_Territoire)")</f>
        <v>Aube – Biodiversité 2</v>
      </c>
      <c r="F10" s="35" t="str">
        <f aca="false">IFERROR(VLOOKUP(LEFT(A10,7),Opérateur_Territoire!$B$2:$J$120,6,0),"à saisir (Opérateur_Territoire)")</f>
        <v>Chambre d'agriculture de l'Aube</v>
      </c>
      <c r="G10" s="35" t="str">
        <f aca="false">IFERROR(VLOOKUP(LEFT(A10,7),Opérateur_Territoire!$B$2:$J$120,7,0),"à saisir (Opérateur_Territoire)")</f>
        <v>Espace Régley – 1 bd Charles Baltet – 10000 TROYES</v>
      </c>
      <c r="H10" s="35" t="str">
        <f aca="false">IFERROR(VLOOKUP(LEFT(A10,7),Opérateur_Territoire!$B$2:$J$120,8,0),"à saisir (Opérateur_Territoire)")</f>
        <v>06 14 43 79 50</v>
      </c>
      <c r="I10" s="35" t="str">
        <f aca="false">IFERROR(VLOOKUP(LEFT(A10,7),Opérateur_Territoire!$B$2:$J$120,9,0),"à saisir (Opérateur_Territoire)")</f>
        <v>jerome.chaumontet@aube.chambagri.fr</v>
      </c>
      <c r="J10" s="35"/>
      <c r="K10" s="35"/>
      <c r="L10" s="36"/>
      <c r="M10" s="80"/>
      <c r="N10" s="80"/>
      <c r="O10" s="81"/>
      <c r="P10" s="82" t="str">
        <f aca="false">IF(AND(M10&lt;&gt;"",O10&lt;&gt;""),M10+O10,IF(AND(N10&lt;&gt;"",O10&lt;&gt;""),N10+O10,""))</f>
        <v/>
      </c>
      <c r="Q10" s="81"/>
      <c r="R10" s="82" t="str">
        <f aca="false">IF(AND(M10&lt;&gt;"",Q10&lt;&gt;""),M10+Q10,IF(AND(N10&lt;&gt;"",Q10&lt;&gt;""),N10+Q10,""))</f>
        <v/>
      </c>
      <c r="S10" s="83"/>
      <c r="T10" s="83"/>
      <c r="U10" s="83"/>
      <c r="V10" s="83"/>
      <c r="W10" s="84"/>
      <c r="X10" s="85"/>
      <c r="Y10" s="86"/>
      <c r="Z10" s="86"/>
      <c r="AA10" s="42"/>
      <c r="AB10" s="87"/>
      <c r="AC10" s="87"/>
      <c r="AD10" s="87"/>
      <c r="AE10" s="42"/>
      <c r="AF10" s="42"/>
      <c r="AG10" s="88"/>
      <c r="AH10" s="42"/>
      <c r="AI10" s="88"/>
      <c r="AJ10" s="42"/>
      <c r="AK10" s="88"/>
      <c r="AL10" s="42"/>
      <c r="AM10" s="88"/>
      <c r="AN10" s="42"/>
      <c r="AO10" s="88"/>
      <c r="AP10" s="42"/>
      <c r="AQ10" s="88"/>
      <c r="AR10" s="42"/>
      <c r="AS10" s="88"/>
      <c r="AT10" s="42"/>
      <c r="AU10" s="88"/>
      <c r="AV10" s="42"/>
      <c r="AW10" s="88"/>
      <c r="AX10" s="42"/>
      <c r="AY10" s="88"/>
      <c r="AZ10" s="42"/>
      <c r="BA10" s="88"/>
      <c r="BB10" s="42"/>
      <c r="BC10" s="88"/>
      <c r="BD10" s="89"/>
      <c r="BE10" s="89"/>
      <c r="BF10" s="90"/>
      <c r="BG10" s="90"/>
      <c r="BH10" s="91"/>
      <c r="BI10" s="92"/>
      <c r="BJ10" s="92"/>
      <c r="AMI10" s="19"/>
      <c r="AMJ10" s="19"/>
    </row>
    <row r="11" s="93" customFormat="true" ht="25.5" hidden="false" customHeight="true" outlineLevel="0" collapsed="false">
      <c r="A11" s="33" t="s">
        <v>839</v>
      </c>
      <c r="B11" s="34" t="str">
        <f aca="false">IF(A11="","saisir code MAEC (colonne A)",RIGHT(A11,4))</f>
        <v>MHU2</v>
      </c>
      <c r="C11" s="34" t="str">
        <f aca="false">IFERROR(VLOOKUP(LEFT(A11,7),Opérateur_Territoire!$B$2:$D$120,2,0),"à saisir (Opérateur_Territoire)")</f>
        <v>CA 10</v>
      </c>
      <c r="D11" s="34" t="str">
        <f aca="false">LEFT(A11,7)</f>
        <v>GE_10X2</v>
      </c>
      <c r="E11" s="34" t="str">
        <f aca="false">IFERROR(VLOOKUP(LEFT(A11,7),Opérateur_Territoire!$B$2:$D$120,3,0),"à saisir (Opérateur_Territoire)")</f>
        <v>Aube – Biodiversité 2</v>
      </c>
      <c r="F11" s="35" t="str">
        <f aca="false">IFERROR(VLOOKUP(LEFT(A11,7),Opérateur_Territoire!$B$2:$J$120,6,0),"à saisir (Opérateur_Territoire)")</f>
        <v>Chambre d'agriculture de l'Aube</v>
      </c>
      <c r="G11" s="35" t="str">
        <f aca="false">IFERROR(VLOOKUP(LEFT(A11,7),Opérateur_Territoire!$B$2:$J$120,7,0),"à saisir (Opérateur_Territoire)")</f>
        <v>Espace Régley – 1 bd Charles Baltet – 10000 TROYES</v>
      </c>
      <c r="H11" s="35" t="str">
        <f aca="false">IFERROR(VLOOKUP(LEFT(A11,7),Opérateur_Territoire!$B$2:$J$120,8,0),"à saisir (Opérateur_Territoire)")</f>
        <v>06 14 43 79 50</v>
      </c>
      <c r="I11" s="35" t="str">
        <f aca="false">IFERROR(VLOOKUP(LEFT(A11,7),Opérateur_Territoire!$B$2:$J$120,9,0),"à saisir (Opérateur_Territoire)")</f>
        <v>jerome.chaumontet@aube.chambagri.fr</v>
      </c>
      <c r="J11" s="35"/>
      <c r="K11" s="35"/>
      <c r="L11" s="36"/>
      <c r="M11" s="80"/>
      <c r="N11" s="80"/>
      <c r="O11" s="81"/>
      <c r="P11" s="82" t="str">
        <f aca="false">IF(AND(M11&lt;&gt;"",O11&lt;&gt;""),M11+O11,IF(AND(N11&lt;&gt;"",O11&lt;&gt;""),N11+O11,""))</f>
        <v/>
      </c>
      <c r="Q11" s="81"/>
      <c r="R11" s="82" t="str">
        <f aca="false">IF(AND(M11&lt;&gt;"",Q11&lt;&gt;""),M11+Q11,IF(AND(N11&lt;&gt;"",Q11&lt;&gt;""),N11+Q11,""))</f>
        <v/>
      </c>
      <c r="S11" s="83"/>
      <c r="T11" s="83"/>
      <c r="U11" s="83"/>
      <c r="V11" s="83"/>
      <c r="W11" s="84"/>
      <c r="X11" s="85"/>
      <c r="Y11" s="86"/>
      <c r="Z11" s="86"/>
      <c r="AA11" s="42"/>
      <c r="AB11" s="87"/>
      <c r="AC11" s="87"/>
      <c r="AD11" s="87"/>
      <c r="AE11" s="42"/>
      <c r="AF11" s="42"/>
      <c r="AG11" s="88"/>
      <c r="AH11" s="42"/>
      <c r="AI11" s="88"/>
      <c r="AJ11" s="42"/>
      <c r="AK11" s="88"/>
      <c r="AL11" s="42"/>
      <c r="AM11" s="88"/>
      <c r="AN11" s="42"/>
      <c r="AO11" s="88"/>
      <c r="AP11" s="42"/>
      <c r="AQ11" s="88"/>
      <c r="AR11" s="42"/>
      <c r="AS11" s="88"/>
      <c r="AT11" s="42"/>
      <c r="AU11" s="88"/>
      <c r="AV11" s="42"/>
      <c r="AW11" s="88"/>
      <c r="AX11" s="42"/>
      <c r="AY11" s="88"/>
      <c r="AZ11" s="42"/>
      <c r="BA11" s="88"/>
      <c r="BB11" s="42"/>
      <c r="BC11" s="88"/>
      <c r="BD11" s="89"/>
      <c r="BE11" s="89"/>
      <c r="BF11" s="90"/>
      <c r="BG11" s="90"/>
      <c r="BH11" s="91"/>
      <c r="BI11" s="92"/>
      <c r="BJ11" s="92"/>
      <c r="AMI11" s="19"/>
      <c r="AMJ11" s="19"/>
    </row>
    <row r="12" s="93" customFormat="true" ht="25.5" hidden="false" customHeight="true" outlineLevel="0" collapsed="false">
      <c r="A12" s="33" t="s">
        <v>840</v>
      </c>
      <c r="B12" s="34" t="str">
        <f aca="false">IF(A12="","saisir code MAEC (colonne A)",RIGHT(A12,4))</f>
        <v>ESP1</v>
      </c>
      <c r="C12" s="34" t="str">
        <f aca="false">IFERROR(VLOOKUP(LEFT(A12,7),Opérateur_Territoire!$B$2:$D$120,2,0),"à saisir (Opérateur_Territoire)")</f>
        <v>CA 10</v>
      </c>
      <c r="D12" s="34" t="str">
        <f aca="false">LEFT(A12,7)</f>
        <v>GE_10XN</v>
      </c>
      <c r="E12" s="34" t="str">
        <f aca="false">IFERROR(VLOOKUP(LEFT(A12,7),Opérateur_Territoire!$B$2:$D$120,3,0),"à saisir (Opérateur_Territoire)")</f>
        <v>Aube – Natura 2000</v>
      </c>
      <c r="F12" s="35" t="str">
        <f aca="false">IFERROR(VLOOKUP(LEFT(A12,7),Opérateur_Territoire!$B$2:$J$120,6,0),"à saisir (Opérateur_Territoire)")</f>
        <v>Chambre d'agriculture de l'Aube</v>
      </c>
      <c r="G12" s="35" t="str">
        <f aca="false">IFERROR(VLOOKUP(LEFT(A12,7),Opérateur_Territoire!$B$2:$J$120,7,0),"à saisir (Opérateur_Territoire)")</f>
        <v>Espace Régley – 1 bd Charles Baltet – 10000 TROYES</v>
      </c>
      <c r="H12" s="35" t="str">
        <f aca="false">IFERROR(VLOOKUP(LEFT(A12,7),Opérateur_Territoire!$B$2:$J$120,8,0),"à saisir (Opérateur_Territoire)")</f>
        <v>06 14 43 79 50</v>
      </c>
      <c r="I12" s="35" t="str">
        <f aca="false">IFERROR(VLOOKUP(LEFT(A12,7),Opérateur_Territoire!$B$2:$J$120,9,0),"à saisir (Opérateur_Territoire)")</f>
        <v>jerome.chaumontet@aube.chambagri.fr</v>
      </c>
      <c r="J12" s="35"/>
      <c r="K12" s="35"/>
      <c r="L12" s="36"/>
      <c r="M12" s="80"/>
      <c r="N12" s="80"/>
      <c r="O12" s="81"/>
      <c r="P12" s="82" t="str">
        <f aca="false">IF(AND(M12&lt;&gt;"",O12&lt;&gt;""),M12+O12,IF(AND(N12&lt;&gt;"",O12&lt;&gt;""),N12+O12,""))</f>
        <v/>
      </c>
      <c r="Q12" s="81"/>
      <c r="R12" s="82" t="str">
        <f aca="false">IF(AND(M12&lt;&gt;"",Q12&lt;&gt;""),M12+Q12,IF(AND(N12&lt;&gt;"",Q12&lt;&gt;""),N12+Q12,""))</f>
        <v/>
      </c>
      <c r="S12" s="83"/>
      <c r="T12" s="83"/>
      <c r="U12" s="83"/>
      <c r="V12" s="83"/>
      <c r="W12" s="84"/>
      <c r="X12" s="85"/>
      <c r="Y12" s="86"/>
      <c r="Z12" s="86"/>
      <c r="AA12" s="42"/>
      <c r="AB12" s="87"/>
      <c r="AC12" s="87"/>
      <c r="AD12" s="87"/>
      <c r="AE12" s="42"/>
      <c r="AF12" s="42"/>
      <c r="AG12" s="88"/>
      <c r="AH12" s="42"/>
      <c r="AI12" s="88"/>
      <c r="AJ12" s="42"/>
      <c r="AK12" s="88"/>
      <c r="AL12" s="42"/>
      <c r="AM12" s="88"/>
      <c r="AN12" s="42"/>
      <c r="AO12" s="88"/>
      <c r="AP12" s="42"/>
      <c r="AQ12" s="88"/>
      <c r="AR12" s="42"/>
      <c r="AS12" s="88"/>
      <c r="AT12" s="42"/>
      <c r="AU12" s="88"/>
      <c r="AV12" s="42"/>
      <c r="AW12" s="88"/>
      <c r="AX12" s="42"/>
      <c r="AY12" s="88"/>
      <c r="AZ12" s="42"/>
      <c r="BA12" s="88"/>
      <c r="BB12" s="42"/>
      <c r="BC12" s="88"/>
      <c r="BD12" s="89"/>
      <c r="BE12" s="89"/>
      <c r="BF12" s="90"/>
      <c r="BG12" s="90"/>
      <c r="BH12" s="91"/>
      <c r="BI12" s="92"/>
      <c r="BJ12" s="92"/>
      <c r="AMI12" s="19"/>
      <c r="AMJ12" s="19"/>
    </row>
    <row r="13" s="93" customFormat="true" ht="25.5" hidden="false" customHeight="true" outlineLevel="0" collapsed="false">
      <c r="A13" s="33" t="s">
        <v>841</v>
      </c>
      <c r="B13" s="34" t="str">
        <f aca="false">IF(A13="","saisir code MAEC (colonne A)",RIGHT(A13,4))</f>
        <v>ESP3</v>
      </c>
      <c r="C13" s="34" t="str">
        <f aca="false">IFERROR(VLOOKUP(LEFT(A13,7),Opérateur_Territoire!$B$2:$D$120,2,0),"à saisir (Opérateur_Territoire)")</f>
        <v>CA 10</v>
      </c>
      <c r="D13" s="34" t="str">
        <f aca="false">LEFT(A13,7)</f>
        <v>GE_10XN</v>
      </c>
      <c r="E13" s="34" t="str">
        <f aca="false">IFERROR(VLOOKUP(LEFT(A13,7),Opérateur_Territoire!$B$2:$D$120,3,0),"à saisir (Opérateur_Territoire)")</f>
        <v>Aube – Natura 2000</v>
      </c>
      <c r="F13" s="35" t="str">
        <f aca="false">IFERROR(VLOOKUP(LEFT(A13,7),Opérateur_Territoire!$B$2:$J$120,6,0),"à saisir (Opérateur_Territoire)")</f>
        <v>Chambre d'agriculture de l'Aube</v>
      </c>
      <c r="G13" s="35" t="str">
        <f aca="false">IFERROR(VLOOKUP(LEFT(A13,7),Opérateur_Territoire!$B$2:$J$120,7,0),"à saisir (Opérateur_Territoire)")</f>
        <v>Espace Régley – 1 bd Charles Baltet – 10000 TROYES</v>
      </c>
      <c r="H13" s="35" t="str">
        <f aca="false">IFERROR(VLOOKUP(LEFT(A13,7),Opérateur_Territoire!$B$2:$J$120,8,0),"à saisir (Opérateur_Territoire)")</f>
        <v>06 14 43 79 50</v>
      </c>
      <c r="I13" s="35" t="str">
        <f aca="false">IFERROR(VLOOKUP(LEFT(A13,7),Opérateur_Territoire!$B$2:$J$120,9,0),"à saisir (Opérateur_Territoire)")</f>
        <v>jerome.chaumontet@aube.chambagri.fr</v>
      </c>
      <c r="J13" s="35"/>
      <c r="K13" s="35"/>
      <c r="L13" s="36"/>
      <c r="M13" s="80"/>
      <c r="N13" s="80"/>
      <c r="O13" s="81"/>
      <c r="P13" s="82" t="str">
        <f aca="false">IF(AND(M13&lt;&gt;"",O13&lt;&gt;""),M13+O13,IF(AND(N13&lt;&gt;"",O13&lt;&gt;""),N13+O13,""))</f>
        <v/>
      </c>
      <c r="Q13" s="81"/>
      <c r="R13" s="82" t="str">
        <f aca="false">IF(AND(M13&lt;&gt;"",Q13&lt;&gt;""),M13+Q13,IF(AND(N13&lt;&gt;"",Q13&lt;&gt;""),N13+Q13,""))</f>
        <v/>
      </c>
      <c r="S13" s="83"/>
      <c r="T13" s="83"/>
      <c r="U13" s="83"/>
      <c r="V13" s="83"/>
      <c r="W13" s="84"/>
      <c r="X13" s="85"/>
      <c r="Y13" s="86"/>
      <c r="Z13" s="86"/>
      <c r="AA13" s="42"/>
      <c r="AB13" s="87"/>
      <c r="AC13" s="87"/>
      <c r="AD13" s="87"/>
      <c r="AE13" s="42"/>
      <c r="AF13" s="42"/>
      <c r="AG13" s="88"/>
      <c r="AH13" s="42"/>
      <c r="AI13" s="88"/>
      <c r="AJ13" s="42"/>
      <c r="AK13" s="88"/>
      <c r="AL13" s="42"/>
      <c r="AM13" s="88"/>
      <c r="AN13" s="42"/>
      <c r="AO13" s="88"/>
      <c r="AP13" s="42"/>
      <c r="AQ13" s="88"/>
      <c r="AR13" s="42"/>
      <c r="AS13" s="88"/>
      <c r="AT13" s="42"/>
      <c r="AU13" s="88"/>
      <c r="AV13" s="42"/>
      <c r="AW13" s="88"/>
      <c r="AX13" s="42"/>
      <c r="AY13" s="88"/>
      <c r="AZ13" s="42"/>
      <c r="BA13" s="88"/>
      <c r="BB13" s="42"/>
      <c r="BC13" s="88"/>
      <c r="BD13" s="89"/>
      <c r="BE13" s="89"/>
      <c r="BF13" s="90"/>
      <c r="BG13" s="90"/>
      <c r="BH13" s="91"/>
      <c r="BI13" s="92"/>
      <c r="BJ13" s="92"/>
      <c r="AMI13" s="19"/>
      <c r="AMJ13" s="19"/>
    </row>
    <row r="14" s="93" customFormat="true" ht="25.5" hidden="false" customHeight="true" outlineLevel="0" collapsed="false">
      <c r="A14" s="33" t="s">
        <v>842</v>
      </c>
      <c r="B14" s="34" t="str">
        <f aca="false">IF(A14="","saisir code MAEC (colonne A)",RIGHT(A14,4))</f>
        <v>ESP4</v>
      </c>
      <c r="C14" s="34" t="str">
        <f aca="false">IFERROR(VLOOKUP(LEFT(A14,7),Opérateur_Territoire!$B$2:$D$120,2,0),"à saisir (Opérateur_Territoire)")</f>
        <v>CA 10</v>
      </c>
      <c r="D14" s="34" t="str">
        <f aca="false">LEFT(A14,7)</f>
        <v>GE_10XN</v>
      </c>
      <c r="E14" s="34" t="str">
        <f aca="false">IFERROR(VLOOKUP(LEFT(A14,7),Opérateur_Territoire!$B$2:$D$120,3,0),"à saisir (Opérateur_Territoire)")</f>
        <v>Aube – Natura 2000</v>
      </c>
      <c r="F14" s="35" t="str">
        <f aca="false">IFERROR(VLOOKUP(LEFT(A14,7),Opérateur_Territoire!$B$2:$J$120,6,0),"à saisir (Opérateur_Territoire)")</f>
        <v>Chambre d'agriculture de l'Aube</v>
      </c>
      <c r="G14" s="35" t="str">
        <f aca="false">IFERROR(VLOOKUP(LEFT(A14,7),Opérateur_Territoire!$B$2:$J$120,7,0),"à saisir (Opérateur_Territoire)")</f>
        <v>Espace Régley – 1 bd Charles Baltet – 10000 TROYES</v>
      </c>
      <c r="H14" s="35" t="str">
        <f aca="false">IFERROR(VLOOKUP(LEFT(A14,7),Opérateur_Territoire!$B$2:$J$120,8,0),"à saisir (Opérateur_Territoire)")</f>
        <v>06 14 43 79 50</v>
      </c>
      <c r="I14" s="35" t="str">
        <f aca="false">IFERROR(VLOOKUP(LEFT(A14,7),Opérateur_Territoire!$B$2:$J$120,9,0),"à saisir (Opérateur_Territoire)")</f>
        <v>jerome.chaumontet@aube.chambagri.fr</v>
      </c>
      <c r="J14" s="35"/>
      <c r="K14" s="35"/>
      <c r="L14" s="36"/>
      <c r="M14" s="80"/>
      <c r="N14" s="80"/>
      <c r="O14" s="81"/>
      <c r="P14" s="82" t="str">
        <f aca="false">IF(AND(M14&lt;&gt;"",O14&lt;&gt;""),M14+O14,IF(AND(N14&lt;&gt;"",O14&lt;&gt;""),N14+O14,""))</f>
        <v/>
      </c>
      <c r="Q14" s="81"/>
      <c r="R14" s="82" t="str">
        <f aca="false">IF(AND(M14&lt;&gt;"",Q14&lt;&gt;""),M14+Q14,IF(AND(N14&lt;&gt;"",Q14&lt;&gt;""),N14+Q14,""))</f>
        <v/>
      </c>
      <c r="S14" s="83"/>
      <c r="T14" s="83"/>
      <c r="U14" s="83"/>
      <c r="V14" s="83"/>
      <c r="W14" s="84"/>
      <c r="X14" s="85"/>
      <c r="Y14" s="86"/>
      <c r="Z14" s="86"/>
      <c r="AA14" s="42"/>
      <c r="AB14" s="87"/>
      <c r="AC14" s="87"/>
      <c r="AD14" s="87"/>
      <c r="AE14" s="42"/>
      <c r="AF14" s="42"/>
      <c r="AG14" s="88"/>
      <c r="AH14" s="42"/>
      <c r="AI14" s="88"/>
      <c r="AJ14" s="42"/>
      <c r="AK14" s="88"/>
      <c r="AL14" s="42"/>
      <c r="AM14" s="88"/>
      <c r="AN14" s="42"/>
      <c r="AO14" s="88"/>
      <c r="AP14" s="42"/>
      <c r="AQ14" s="88"/>
      <c r="AR14" s="42"/>
      <c r="AS14" s="88"/>
      <c r="AT14" s="42"/>
      <c r="AU14" s="88"/>
      <c r="AV14" s="42"/>
      <c r="AW14" s="88"/>
      <c r="AX14" s="42"/>
      <c r="AY14" s="88"/>
      <c r="AZ14" s="42"/>
      <c r="BA14" s="88"/>
      <c r="BB14" s="42"/>
      <c r="BC14" s="88"/>
      <c r="BD14" s="89"/>
      <c r="BE14" s="89"/>
      <c r="BF14" s="90"/>
      <c r="BG14" s="90"/>
      <c r="BH14" s="91"/>
      <c r="BI14" s="92"/>
      <c r="BJ14" s="92"/>
      <c r="AMI14" s="19"/>
      <c r="AMJ14" s="19"/>
    </row>
    <row r="15" s="93" customFormat="true" ht="25.5" hidden="false" customHeight="true" outlineLevel="0" collapsed="false">
      <c r="A15" s="33" t="s">
        <v>843</v>
      </c>
      <c r="B15" s="34" t="str">
        <f aca="false">IF(A15="","saisir code MAEC (colonne A)",RIGHT(A15,4))</f>
        <v>MHU1</v>
      </c>
      <c r="C15" s="34" t="str">
        <f aca="false">IFERROR(VLOOKUP(LEFT(A15,7),Opérateur_Territoire!$B$2:$D$120,2,0),"à saisir (Opérateur_Territoire)")</f>
        <v>CA 10</v>
      </c>
      <c r="D15" s="34" t="str">
        <f aca="false">LEFT(A15,7)</f>
        <v>GE_10XN</v>
      </c>
      <c r="E15" s="34" t="str">
        <f aca="false">IFERROR(VLOOKUP(LEFT(A15,7),Opérateur_Territoire!$B$2:$D$120,3,0),"à saisir (Opérateur_Territoire)")</f>
        <v>Aube – Natura 2000</v>
      </c>
      <c r="F15" s="35" t="str">
        <f aca="false">IFERROR(VLOOKUP(LEFT(A15,7),Opérateur_Territoire!$B$2:$J$120,6,0),"à saisir (Opérateur_Territoire)")</f>
        <v>Chambre d'agriculture de l'Aube</v>
      </c>
      <c r="G15" s="35" t="str">
        <f aca="false">IFERROR(VLOOKUP(LEFT(A15,7),Opérateur_Territoire!$B$2:$J$120,7,0),"à saisir (Opérateur_Territoire)")</f>
        <v>Espace Régley – 1 bd Charles Baltet – 10000 TROYES</v>
      </c>
      <c r="H15" s="35" t="str">
        <f aca="false">IFERROR(VLOOKUP(LEFT(A15,7),Opérateur_Territoire!$B$2:$J$120,8,0),"à saisir (Opérateur_Territoire)")</f>
        <v>06 14 43 79 50</v>
      </c>
      <c r="I15" s="35" t="str">
        <f aca="false">IFERROR(VLOOKUP(LEFT(A15,7),Opérateur_Territoire!$B$2:$J$120,9,0),"à saisir (Opérateur_Territoire)")</f>
        <v>jerome.chaumontet@aube.chambagri.fr</v>
      </c>
      <c r="J15" s="35"/>
      <c r="K15" s="35"/>
      <c r="L15" s="36"/>
      <c r="M15" s="80"/>
      <c r="N15" s="80"/>
      <c r="O15" s="81"/>
      <c r="P15" s="82" t="str">
        <f aca="false">IF(AND(M15&lt;&gt;"",O15&lt;&gt;""),M15+O15,IF(AND(N15&lt;&gt;"",O15&lt;&gt;""),N15+O15,""))</f>
        <v/>
      </c>
      <c r="Q15" s="81"/>
      <c r="R15" s="82" t="str">
        <f aca="false">IF(AND(M15&lt;&gt;"",Q15&lt;&gt;""),M15+Q15,IF(AND(N15&lt;&gt;"",Q15&lt;&gt;""),N15+Q15,""))</f>
        <v/>
      </c>
      <c r="S15" s="83"/>
      <c r="T15" s="83"/>
      <c r="U15" s="83"/>
      <c r="V15" s="83"/>
      <c r="W15" s="84"/>
      <c r="X15" s="85"/>
      <c r="Y15" s="86"/>
      <c r="Z15" s="86"/>
      <c r="AA15" s="42"/>
      <c r="AB15" s="87"/>
      <c r="AC15" s="87"/>
      <c r="AD15" s="87"/>
      <c r="AE15" s="42"/>
      <c r="AF15" s="42"/>
      <c r="AG15" s="88"/>
      <c r="AH15" s="42"/>
      <c r="AI15" s="88"/>
      <c r="AJ15" s="42"/>
      <c r="AK15" s="88"/>
      <c r="AL15" s="42"/>
      <c r="AM15" s="88"/>
      <c r="AN15" s="42"/>
      <c r="AO15" s="88"/>
      <c r="AP15" s="42"/>
      <c r="AQ15" s="88"/>
      <c r="AR15" s="42"/>
      <c r="AS15" s="88"/>
      <c r="AT15" s="42"/>
      <c r="AU15" s="88"/>
      <c r="AV15" s="42"/>
      <c r="AW15" s="88"/>
      <c r="AX15" s="42"/>
      <c r="AY15" s="88"/>
      <c r="AZ15" s="42"/>
      <c r="BA15" s="88"/>
      <c r="BB15" s="42"/>
      <c r="BC15" s="88"/>
      <c r="BD15" s="89"/>
      <c r="BE15" s="89"/>
      <c r="BF15" s="90"/>
      <c r="BG15" s="90"/>
      <c r="BH15" s="91"/>
      <c r="BI15" s="92"/>
      <c r="BJ15" s="92"/>
      <c r="AMI15" s="19"/>
      <c r="AMJ15" s="19"/>
    </row>
    <row r="16" s="93" customFormat="true" ht="25.5" hidden="false" customHeight="true" outlineLevel="0" collapsed="false">
      <c r="A16" s="33" t="s">
        <v>844</v>
      </c>
      <c r="B16" s="34" t="str">
        <f aca="false">IF(A16="","saisir code MAEC (colonne A)",RIGHT(A16,4))</f>
        <v>MHU2</v>
      </c>
      <c r="C16" s="34" t="str">
        <f aca="false">IFERROR(VLOOKUP(LEFT(A16,7),Opérateur_Territoire!$B$2:$D$120,2,0),"à saisir (Opérateur_Territoire)")</f>
        <v>CA 10</v>
      </c>
      <c r="D16" s="34" t="str">
        <f aca="false">LEFT(A16,7)</f>
        <v>GE_10XN</v>
      </c>
      <c r="E16" s="34" t="str">
        <f aca="false">IFERROR(VLOOKUP(LEFT(A16,7),Opérateur_Territoire!$B$2:$D$120,3,0),"à saisir (Opérateur_Territoire)")</f>
        <v>Aube – Natura 2000</v>
      </c>
      <c r="F16" s="35" t="str">
        <f aca="false">IFERROR(VLOOKUP(LEFT(A16,7),Opérateur_Territoire!$B$2:$J$120,6,0),"à saisir (Opérateur_Territoire)")</f>
        <v>Chambre d'agriculture de l'Aube</v>
      </c>
      <c r="G16" s="35" t="str">
        <f aca="false">IFERROR(VLOOKUP(LEFT(A16,7),Opérateur_Territoire!$B$2:$J$120,7,0),"à saisir (Opérateur_Territoire)")</f>
        <v>Espace Régley – 1 bd Charles Baltet – 10000 TROYES</v>
      </c>
      <c r="H16" s="35" t="str">
        <f aca="false">IFERROR(VLOOKUP(LEFT(A16,7),Opérateur_Territoire!$B$2:$J$120,8,0),"à saisir (Opérateur_Territoire)")</f>
        <v>06 14 43 79 50</v>
      </c>
      <c r="I16" s="35" t="str">
        <f aca="false">IFERROR(VLOOKUP(LEFT(A16,7),Opérateur_Territoire!$B$2:$J$120,9,0),"à saisir (Opérateur_Territoire)")</f>
        <v>jerome.chaumontet@aube.chambagri.fr</v>
      </c>
      <c r="J16" s="35"/>
      <c r="K16" s="35"/>
      <c r="L16" s="36"/>
      <c r="M16" s="80"/>
      <c r="N16" s="80"/>
      <c r="O16" s="81"/>
      <c r="P16" s="82" t="str">
        <f aca="false">IF(AND(M16&lt;&gt;"",O16&lt;&gt;""),M16+O16,IF(AND(N16&lt;&gt;"",O16&lt;&gt;""),N16+O16,""))</f>
        <v/>
      </c>
      <c r="Q16" s="81"/>
      <c r="R16" s="82" t="str">
        <f aca="false">IF(AND(M16&lt;&gt;"",Q16&lt;&gt;""),M16+Q16,IF(AND(N16&lt;&gt;"",Q16&lt;&gt;""),N16+Q16,""))</f>
        <v/>
      </c>
      <c r="S16" s="83"/>
      <c r="T16" s="83"/>
      <c r="U16" s="83"/>
      <c r="V16" s="83"/>
      <c r="W16" s="84"/>
      <c r="X16" s="85"/>
      <c r="Y16" s="86"/>
      <c r="Z16" s="86"/>
      <c r="AA16" s="42"/>
      <c r="AB16" s="87"/>
      <c r="AC16" s="87"/>
      <c r="AD16" s="87"/>
      <c r="AE16" s="42"/>
      <c r="AF16" s="42"/>
      <c r="AG16" s="88"/>
      <c r="AH16" s="42"/>
      <c r="AI16" s="88"/>
      <c r="AJ16" s="42"/>
      <c r="AK16" s="88"/>
      <c r="AL16" s="42"/>
      <c r="AM16" s="88"/>
      <c r="AN16" s="42"/>
      <c r="AO16" s="88"/>
      <c r="AP16" s="42"/>
      <c r="AQ16" s="88"/>
      <c r="AR16" s="42"/>
      <c r="AS16" s="88"/>
      <c r="AT16" s="42"/>
      <c r="AU16" s="88"/>
      <c r="AV16" s="42"/>
      <c r="AW16" s="88"/>
      <c r="AX16" s="42"/>
      <c r="AY16" s="88"/>
      <c r="AZ16" s="42"/>
      <c r="BA16" s="88"/>
      <c r="BB16" s="42"/>
      <c r="BC16" s="88"/>
      <c r="BD16" s="89"/>
      <c r="BE16" s="89"/>
      <c r="BF16" s="90"/>
      <c r="BG16" s="90"/>
      <c r="BH16" s="91"/>
      <c r="BI16" s="92"/>
      <c r="BJ16" s="92"/>
      <c r="AMI16" s="19"/>
      <c r="AMJ16" s="19"/>
    </row>
    <row r="17" s="93" customFormat="true" ht="25.5" hidden="false" customHeight="true" outlineLevel="0" collapsed="false">
      <c r="A17" s="33" t="s">
        <v>845</v>
      </c>
      <c r="B17" s="34" t="str">
        <f aca="false">IF(A17="","saisir code MAEC (colonne A)",RIGHT(A17,4))</f>
        <v>ESP1</v>
      </c>
      <c r="C17" s="34" t="str">
        <f aca="false">IFERROR(VLOOKUP(LEFT(A17,7),Opérateur_Territoire!$B$2:$D$120,2,0),"à saisir (Opérateur_Territoire)")</f>
        <v>CA 52</v>
      </c>
      <c r="D17" s="34" t="str">
        <f aca="false">LEFT(A17,7)</f>
        <v>GE_052N</v>
      </c>
      <c r="E17" s="34" t="str">
        <f aca="false">IFERROR(VLOOKUP(LEFT(A17,7),Opérateur_Territoire!$B$2:$D$120,3,0),"à saisir (Opérateur_Territoire)")</f>
        <v>Haute-Marne – Natura 2000</v>
      </c>
      <c r="F17" s="35" t="str">
        <f aca="false">IFERROR(VLOOKUP(LEFT(A17,7),Opérateur_Territoire!$B$2:$J$120,6,0),"à saisir (Opérateur_Territoire)")</f>
        <v>Chambre d'agriculture de la Haute-Marne</v>
      </c>
      <c r="G17" s="35" t="str">
        <f aca="false">IFERROR(VLOOKUP(LEFT(A17,7),Opérateur_Territoire!$B$2:$J$120,7,0),"à saisir (Opérateur_Territoire)")</f>
        <v>26 avenue du 109° RI – BP 82138 – 52011 CHAUMONT Cedex 09</v>
      </c>
      <c r="H17" s="35" t="str">
        <f aca="false">IFERROR(VLOOKUP(LEFT(A17,7),Opérateur_Territoire!$B$2:$J$120,8,0),"à saisir (Opérateur_Territoire)")</f>
        <v>06.09.75.20.82 – 06.03.91.73.85</v>
      </c>
      <c r="I17" s="35" t="str">
        <f aca="false">IFERROR(VLOOKUP(LEFT(A17,7),Opérateur_Territoire!$B$2:$J$120,9,0),"à saisir (Opérateur_Territoire)")</f>
        <v>cdoubre@haute-marne.chambagri.fr ; jherel@haute-marne.chambagri.fr</v>
      </c>
      <c r="J17" s="35"/>
      <c r="K17" s="35"/>
      <c r="L17" s="36"/>
      <c r="M17" s="80"/>
      <c r="N17" s="80"/>
      <c r="O17" s="81"/>
      <c r="P17" s="82" t="str">
        <f aca="false">IF(AND(M17&lt;&gt;"",O17&lt;&gt;""),M17+O17,IF(AND(N17&lt;&gt;"",O17&lt;&gt;""),N17+O17,""))</f>
        <v/>
      </c>
      <c r="Q17" s="81"/>
      <c r="R17" s="82" t="str">
        <f aca="false">IF(AND(M17&lt;&gt;"",Q17&lt;&gt;""),M17+Q17,IF(AND(N17&lt;&gt;"",Q17&lt;&gt;""),N17+Q17,""))</f>
        <v/>
      </c>
      <c r="S17" s="83"/>
      <c r="T17" s="83"/>
      <c r="U17" s="83"/>
      <c r="V17" s="83"/>
      <c r="W17" s="84"/>
      <c r="X17" s="85"/>
      <c r="Y17" s="86"/>
      <c r="Z17" s="86"/>
      <c r="AA17" s="42"/>
      <c r="AB17" s="87"/>
      <c r="AC17" s="87"/>
      <c r="AD17" s="87"/>
      <c r="AE17" s="42"/>
      <c r="AF17" s="42"/>
      <c r="AG17" s="88"/>
      <c r="AH17" s="42"/>
      <c r="AI17" s="88"/>
      <c r="AJ17" s="42"/>
      <c r="AK17" s="88"/>
      <c r="AL17" s="42"/>
      <c r="AM17" s="88"/>
      <c r="AN17" s="42"/>
      <c r="AO17" s="88"/>
      <c r="AP17" s="42"/>
      <c r="AQ17" s="88"/>
      <c r="AR17" s="42"/>
      <c r="AS17" s="88"/>
      <c r="AT17" s="42"/>
      <c r="AU17" s="88"/>
      <c r="AV17" s="42"/>
      <c r="AW17" s="88"/>
      <c r="AX17" s="42"/>
      <c r="AY17" s="88"/>
      <c r="AZ17" s="42"/>
      <c r="BA17" s="88"/>
      <c r="BB17" s="42"/>
      <c r="BC17" s="88"/>
      <c r="BD17" s="89"/>
      <c r="BE17" s="89"/>
      <c r="BF17" s="90"/>
      <c r="BG17" s="90"/>
      <c r="BH17" s="91"/>
      <c r="BI17" s="92"/>
      <c r="BJ17" s="92"/>
      <c r="AMI17" s="19"/>
      <c r="AMJ17" s="19"/>
    </row>
    <row r="18" s="93" customFormat="true" ht="25.5" hidden="false" customHeight="true" outlineLevel="0" collapsed="false">
      <c r="A18" s="33" t="s">
        <v>846</v>
      </c>
      <c r="B18" s="34" t="str">
        <f aca="false">IF(A18="","saisir code MAEC (colonne A)",RIGHT(A18,4))</f>
        <v>ESP2</v>
      </c>
      <c r="C18" s="34" t="str">
        <f aca="false">IFERROR(VLOOKUP(LEFT(A18,7),Opérateur_Territoire!$B$2:$D$120,2,0),"à saisir (Opérateur_Territoire)")</f>
        <v>CA 52</v>
      </c>
      <c r="D18" s="34" t="str">
        <f aca="false">LEFT(A18,7)</f>
        <v>GE_052N</v>
      </c>
      <c r="E18" s="34" t="str">
        <f aca="false">IFERROR(VLOOKUP(LEFT(A18,7),Opérateur_Territoire!$B$2:$D$120,3,0),"à saisir (Opérateur_Territoire)")</f>
        <v>Haute-Marne – Natura 2000</v>
      </c>
      <c r="F18" s="35" t="str">
        <f aca="false">IFERROR(VLOOKUP(LEFT(A18,7),Opérateur_Territoire!$B$2:$J$120,6,0),"à saisir (Opérateur_Territoire)")</f>
        <v>Chambre d'agriculture de la Haute-Marne</v>
      </c>
      <c r="G18" s="35" t="str">
        <f aca="false">IFERROR(VLOOKUP(LEFT(A18,7),Opérateur_Territoire!$B$2:$J$120,7,0),"à saisir (Opérateur_Territoire)")</f>
        <v>26 avenue du 109° RI – BP 82138 – 52011 CHAUMONT Cedex 09</v>
      </c>
      <c r="H18" s="35" t="str">
        <f aca="false">IFERROR(VLOOKUP(LEFT(A18,7),Opérateur_Territoire!$B$2:$J$120,8,0),"à saisir (Opérateur_Territoire)")</f>
        <v>06.09.75.20.82 – 06.03.91.73.85</v>
      </c>
      <c r="I18" s="35" t="str">
        <f aca="false">IFERROR(VLOOKUP(LEFT(A18,7),Opérateur_Territoire!$B$2:$J$120,9,0),"à saisir (Opérateur_Territoire)")</f>
        <v>cdoubre@haute-marne.chambagri.fr ; jherel@haute-marne.chambagri.fr</v>
      </c>
      <c r="J18" s="35"/>
      <c r="K18" s="35"/>
      <c r="L18" s="36"/>
      <c r="M18" s="80"/>
      <c r="N18" s="80"/>
      <c r="O18" s="81"/>
      <c r="P18" s="82" t="str">
        <f aca="false">IF(AND(M18&lt;&gt;"",O18&lt;&gt;""),M18+O18,IF(AND(N18&lt;&gt;"",O18&lt;&gt;""),N18+O18,""))</f>
        <v/>
      </c>
      <c r="Q18" s="81"/>
      <c r="R18" s="82" t="str">
        <f aca="false">IF(AND(M18&lt;&gt;"",Q18&lt;&gt;""),M18+Q18,IF(AND(N18&lt;&gt;"",Q18&lt;&gt;""),N18+Q18,""))</f>
        <v/>
      </c>
      <c r="S18" s="83"/>
      <c r="T18" s="83"/>
      <c r="U18" s="83"/>
      <c r="V18" s="83"/>
      <c r="W18" s="84"/>
      <c r="X18" s="85"/>
      <c r="Y18" s="86"/>
      <c r="Z18" s="86"/>
      <c r="AA18" s="42"/>
      <c r="AB18" s="87"/>
      <c r="AC18" s="87"/>
      <c r="AD18" s="87"/>
      <c r="AE18" s="42"/>
      <c r="AF18" s="42"/>
      <c r="AG18" s="88"/>
      <c r="AH18" s="42"/>
      <c r="AI18" s="88"/>
      <c r="AJ18" s="42"/>
      <c r="AK18" s="88"/>
      <c r="AL18" s="42"/>
      <c r="AM18" s="88"/>
      <c r="AN18" s="42"/>
      <c r="AO18" s="88"/>
      <c r="AP18" s="42"/>
      <c r="AQ18" s="88"/>
      <c r="AR18" s="42"/>
      <c r="AS18" s="88"/>
      <c r="AT18" s="42"/>
      <c r="AU18" s="88"/>
      <c r="AV18" s="42"/>
      <c r="AW18" s="88"/>
      <c r="AX18" s="42"/>
      <c r="AY18" s="88"/>
      <c r="AZ18" s="42"/>
      <c r="BA18" s="88"/>
      <c r="BB18" s="42"/>
      <c r="BC18" s="88"/>
      <c r="BD18" s="89"/>
      <c r="BE18" s="89"/>
      <c r="BF18" s="90"/>
      <c r="BG18" s="90"/>
      <c r="BH18" s="91"/>
      <c r="BI18" s="92"/>
      <c r="BJ18" s="92"/>
      <c r="AMI18" s="19"/>
      <c r="AMJ18" s="19"/>
    </row>
    <row r="19" s="93" customFormat="true" ht="25.5" hidden="false" customHeight="true" outlineLevel="0" collapsed="false">
      <c r="A19" s="33" t="s">
        <v>847</v>
      </c>
      <c r="B19" s="34" t="str">
        <f aca="false">IF(A19="","saisir code MAEC (colonne A)",RIGHT(A19,4))</f>
        <v>ESP3</v>
      </c>
      <c r="C19" s="34" t="str">
        <f aca="false">IFERROR(VLOOKUP(LEFT(A19,7),Opérateur_Territoire!$B$2:$D$120,2,0),"à saisir (Opérateur_Territoire)")</f>
        <v>CA 52</v>
      </c>
      <c r="D19" s="34" t="str">
        <f aca="false">LEFT(A19,7)</f>
        <v>GE_052N</v>
      </c>
      <c r="E19" s="34" t="str">
        <f aca="false">IFERROR(VLOOKUP(LEFT(A19,7),Opérateur_Territoire!$B$2:$D$120,3,0),"à saisir (Opérateur_Territoire)")</f>
        <v>Haute-Marne – Natura 2000</v>
      </c>
      <c r="F19" s="35" t="str">
        <f aca="false">IFERROR(VLOOKUP(LEFT(A19,7),Opérateur_Territoire!$B$2:$J$120,6,0),"à saisir (Opérateur_Territoire)")</f>
        <v>Chambre d'agriculture de la Haute-Marne</v>
      </c>
      <c r="G19" s="35" t="str">
        <f aca="false">IFERROR(VLOOKUP(LEFT(A19,7),Opérateur_Territoire!$B$2:$J$120,7,0),"à saisir (Opérateur_Territoire)")</f>
        <v>26 avenue du 109° RI – BP 82138 – 52011 CHAUMONT Cedex 09</v>
      </c>
      <c r="H19" s="35" t="str">
        <f aca="false">IFERROR(VLOOKUP(LEFT(A19,7),Opérateur_Territoire!$B$2:$J$120,8,0),"à saisir (Opérateur_Territoire)")</f>
        <v>06.09.75.20.82 – 06.03.91.73.85</v>
      </c>
      <c r="I19" s="35" t="str">
        <f aca="false">IFERROR(VLOOKUP(LEFT(A19,7),Opérateur_Territoire!$B$2:$J$120,9,0),"à saisir (Opérateur_Territoire)")</f>
        <v>cdoubre@haute-marne.chambagri.fr ; jherel@haute-marne.chambagri.fr</v>
      </c>
      <c r="J19" s="35"/>
      <c r="K19" s="35"/>
      <c r="L19" s="36"/>
      <c r="M19" s="80"/>
      <c r="N19" s="80"/>
      <c r="O19" s="81"/>
      <c r="P19" s="82" t="str">
        <f aca="false">IF(AND(M19&lt;&gt;"",O19&lt;&gt;""),M19+O19,IF(AND(N19&lt;&gt;"",O19&lt;&gt;""),N19+O19,""))</f>
        <v/>
      </c>
      <c r="Q19" s="81"/>
      <c r="R19" s="82" t="str">
        <f aca="false">IF(AND(M19&lt;&gt;"",Q19&lt;&gt;""),M19+Q19,IF(AND(N19&lt;&gt;"",Q19&lt;&gt;""),N19+Q19,""))</f>
        <v/>
      </c>
      <c r="S19" s="83"/>
      <c r="T19" s="83"/>
      <c r="U19" s="83"/>
      <c r="V19" s="83"/>
      <c r="W19" s="84"/>
      <c r="X19" s="85"/>
      <c r="Y19" s="86"/>
      <c r="Z19" s="86"/>
      <c r="AA19" s="42"/>
      <c r="AB19" s="87"/>
      <c r="AC19" s="87"/>
      <c r="AD19" s="87"/>
      <c r="AE19" s="42"/>
      <c r="AF19" s="42"/>
      <c r="AG19" s="88"/>
      <c r="AH19" s="42"/>
      <c r="AI19" s="88"/>
      <c r="AJ19" s="42"/>
      <c r="AK19" s="88"/>
      <c r="AL19" s="42"/>
      <c r="AM19" s="88"/>
      <c r="AN19" s="42"/>
      <c r="AO19" s="88"/>
      <c r="AP19" s="42"/>
      <c r="AQ19" s="88"/>
      <c r="AR19" s="42"/>
      <c r="AS19" s="88"/>
      <c r="AT19" s="42"/>
      <c r="AU19" s="88"/>
      <c r="AV19" s="42"/>
      <c r="AW19" s="88"/>
      <c r="AX19" s="42"/>
      <c r="AY19" s="88"/>
      <c r="AZ19" s="42"/>
      <c r="BA19" s="88"/>
      <c r="BB19" s="42"/>
      <c r="BC19" s="88"/>
      <c r="BD19" s="89"/>
      <c r="BE19" s="89"/>
      <c r="BF19" s="90"/>
      <c r="BG19" s="90"/>
      <c r="BH19" s="91"/>
      <c r="BI19" s="92"/>
      <c r="BJ19" s="92"/>
      <c r="AMI19" s="19"/>
      <c r="AMJ19" s="19"/>
    </row>
    <row r="20" s="93" customFormat="true" ht="25.5" hidden="false" customHeight="true" outlineLevel="0" collapsed="false">
      <c r="A20" s="33" t="s">
        <v>848</v>
      </c>
      <c r="B20" s="34" t="str">
        <f aca="false">IF(A20="","saisir code MAEC (colonne A)",RIGHT(A20,4))</f>
        <v>ESP4</v>
      </c>
      <c r="C20" s="34" t="str">
        <f aca="false">IFERROR(VLOOKUP(LEFT(A20,7),Opérateur_Territoire!$B$2:$D$120,2,0),"à saisir (Opérateur_Territoire)")</f>
        <v>CA 52</v>
      </c>
      <c r="D20" s="34" t="str">
        <f aca="false">LEFT(A20,7)</f>
        <v>GE_052N</v>
      </c>
      <c r="E20" s="34" t="str">
        <f aca="false">IFERROR(VLOOKUP(LEFT(A20,7),Opérateur_Territoire!$B$2:$D$120,3,0),"à saisir (Opérateur_Territoire)")</f>
        <v>Haute-Marne – Natura 2000</v>
      </c>
      <c r="F20" s="35" t="str">
        <f aca="false">IFERROR(VLOOKUP(LEFT(A20,7),Opérateur_Territoire!$B$2:$J$120,6,0),"à saisir (Opérateur_Territoire)")</f>
        <v>Chambre d'agriculture de la Haute-Marne</v>
      </c>
      <c r="G20" s="35" t="str">
        <f aca="false">IFERROR(VLOOKUP(LEFT(A20,7),Opérateur_Territoire!$B$2:$J$120,7,0),"à saisir (Opérateur_Territoire)")</f>
        <v>26 avenue du 109° RI – BP 82138 – 52011 CHAUMONT Cedex 09</v>
      </c>
      <c r="H20" s="35" t="str">
        <f aca="false">IFERROR(VLOOKUP(LEFT(A20,7),Opérateur_Territoire!$B$2:$J$120,8,0),"à saisir (Opérateur_Territoire)")</f>
        <v>06.09.75.20.82 – 06.03.91.73.85</v>
      </c>
      <c r="I20" s="35" t="str">
        <f aca="false">IFERROR(VLOOKUP(LEFT(A20,7),Opérateur_Territoire!$B$2:$J$120,9,0),"à saisir (Opérateur_Territoire)")</f>
        <v>cdoubre@haute-marne.chambagri.fr ; jherel@haute-marne.chambagri.fr</v>
      </c>
      <c r="J20" s="35"/>
      <c r="K20" s="94"/>
      <c r="L20" s="36"/>
      <c r="M20" s="80"/>
      <c r="N20" s="80"/>
      <c r="O20" s="81"/>
      <c r="P20" s="82" t="str">
        <f aca="false">IF(AND(M20&lt;&gt;"",O20&lt;&gt;""),M20+O20,IF(AND(N20&lt;&gt;"",O20&lt;&gt;""),N20+O20,""))</f>
        <v/>
      </c>
      <c r="Q20" s="81"/>
      <c r="R20" s="82" t="str">
        <f aca="false">IF(AND(M20&lt;&gt;"",Q20&lt;&gt;""),M20+Q20,IF(AND(N20&lt;&gt;"",Q20&lt;&gt;""),N20+Q20,""))</f>
        <v/>
      </c>
      <c r="S20" s="83"/>
      <c r="T20" s="83"/>
      <c r="U20" s="83"/>
      <c r="V20" s="83"/>
      <c r="W20" s="84"/>
      <c r="X20" s="85"/>
      <c r="Y20" s="86"/>
      <c r="Z20" s="86"/>
      <c r="AA20" s="42"/>
      <c r="AB20" s="87"/>
      <c r="AC20" s="87"/>
      <c r="AD20" s="87"/>
      <c r="AE20" s="42"/>
      <c r="AF20" s="42"/>
      <c r="AG20" s="88"/>
      <c r="AH20" s="42"/>
      <c r="AI20" s="88"/>
      <c r="AJ20" s="42"/>
      <c r="AK20" s="88"/>
      <c r="AL20" s="42"/>
      <c r="AM20" s="88"/>
      <c r="AN20" s="42"/>
      <c r="AO20" s="88"/>
      <c r="AP20" s="42"/>
      <c r="AQ20" s="88"/>
      <c r="AR20" s="42"/>
      <c r="AS20" s="88"/>
      <c r="AT20" s="42"/>
      <c r="AU20" s="88"/>
      <c r="AV20" s="42"/>
      <c r="AW20" s="88"/>
      <c r="AX20" s="42"/>
      <c r="AY20" s="88"/>
      <c r="AZ20" s="42"/>
      <c r="BA20" s="88"/>
      <c r="BB20" s="42"/>
      <c r="BC20" s="88"/>
      <c r="BD20" s="89"/>
      <c r="BE20" s="89"/>
      <c r="BF20" s="90"/>
      <c r="BG20" s="90"/>
      <c r="BH20" s="91"/>
      <c r="BI20" s="92"/>
      <c r="BJ20" s="92"/>
      <c r="AMI20" s="19"/>
      <c r="AMJ20" s="19"/>
    </row>
    <row r="21" s="93" customFormat="true" ht="25.5" hidden="false" customHeight="true" outlineLevel="0" collapsed="false">
      <c r="A21" s="33" t="s">
        <v>849</v>
      </c>
      <c r="B21" s="34" t="str">
        <f aca="false">IF(A21="","saisir code MAEC (colonne A)",RIGHT(A21,4))</f>
        <v>MHU1</v>
      </c>
      <c r="C21" s="34" t="str">
        <f aca="false">IFERROR(VLOOKUP(LEFT(A21,7),Opérateur_Territoire!$B$2:$D$120,2,0),"à saisir (Opérateur_Territoire)")</f>
        <v>CA 52</v>
      </c>
      <c r="D21" s="34" t="str">
        <f aca="false">LEFT(A21,7)</f>
        <v>GE_052N</v>
      </c>
      <c r="E21" s="34" t="str">
        <f aca="false">IFERROR(VLOOKUP(LEFT(A21,7),Opérateur_Territoire!$B$2:$D$120,3,0),"à saisir (Opérateur_Territoire)")</f>
        <v>Haute-Marne – Natura 2000</v>
      </c>
      <c r="F21" s="35" t="str">
        <f aca="false">IFERROR(VLOOKUP(LEFT(A21,7),Opérateur_Territoire!$B$2:$J$120,6,0),"à saisir (Opérateur_Territoire)")</f>
        <v>Chambre d'agriculture de la Haute-Marne</v>
      </c>
      <c r="G21" s="35" t="str">
        <f aca="false">IFERROR(VLOOKUP(LEFT(A21,7),Opérateur_Territoire!$B$2:$J$120,7,0),"à saisir (Opérateur_Territoire)")</f>
        <v>26 avenue du 109° RI – BP 82138 – 52011 CHAUMONT Cedex 09</v>
      </c>
      <c r="H21" s="35" t="str">
        <f aca="false">IFERROR(VLOOKUP(LEFT(A21,7),Opérateur_Territoire!$B$2:$J$120,8,0),"à saisir (Opérateur_Territoire)")</f>
        <v>06.09.75.20.82 – 06.03.91.73.85</v>
      </c>
      <c r="I21" s="35" t="str">
        <f aca="false">IFERROR(VLOOKUP(LEFT(A21,7),Opérateur_Territoire!$B$2:$J$120,9,0),"à saisir (Opérateur_Territoire)")</f>
        <v>cdoubre@haute-marne.chambagri.fr ; jherel@haute-marne.chambagri.fr</v>
      </c>
      <c r="J21" s="35"/>
      <c r="K21" s="35"/>
      <c r="L21" s="36"/>
      <c r="M21" s="80"/>
      <c r="N21" s="80"/>
      <c r="O21" s="81"/>
      <c r="P21" s="82" t="str">
        <f aca="false">IF(AND(M21&lt;&gt;"",O21&lt;&gt;""),M21+O21,IF(AND(N21&lt;&gt;"",O21&lt;&gt;""),N21+O21,""))</f>
        <v/>
      </c>
      <c r="Q21" s="81"/>
      <c r="R21" s="82" t="str">
        <f aca="false">IF(AND(M21&lt;&gt;"",Q21&lt;&gt;""),M21+Q21,IF(AND(N21&lt;&gt;"",Q21&lt;&gt;""),N21+Q21,""))</f>
        <v/>
      </c>
      <c r="S21" s="83"/>
      <c r="T21" s="83"/>
      <c r="U21" s="83"/>
      <c r="V21" s="83"/>
      <c r="W21" s="84"/>
      <c r="X21" s="85"/>
      <c r="Y21" s="86"/>
      <c r="Z21" s="86"/>
      <c r="AA21" s="42"/>
      <c r="AB21" s="87"/>
      <c r="AC21" s="87"/>
      <c r="AD21" s="87"/>
      <c r="AE21" s="42"/>
      <c r="AF21" s="42"/>
      <c r="AG21" s="88"/>
      <c r="AH21" s="42"/>
      <c r="AI21" s="88"/>
      <c r="AJ21" s="42"/>
      <c r="AK21" s="88"/>
      <c r="AL21" s="42"/>
      <c r="AM21" s="88"/>
      <c r="AN21" s="42"/>
      <c r="AO21" s="88"/>
      <c r="AP21" s="42"/>
      <c r="AQ21" s="88"/>
      <c r="AR21" s="42"/>
      <c r="AS21" s="88"/>
      <c r="AT21" s="42"/>
      <c r="AU21" s="88"/>
      <c r="AV21" s="42"/>
      <c r="AW21" s="88"/>
      <c r="AX21" s="42"/>
      <c r="AY21" s="88"/>
      <c r="AZ21" s="42"/>
      <c r="BA21" s="88"/>
      <c r="BB21" s="42"/>
      <c r="BC21" s="88"/>
      <c r="BD21" s="89"/>
      <c r="BE21" s="89"/>
      <c r="BF21" s="90"/>
      <c r="BG21" s="90"/>
      <c r="BH21" s="91"/>
      <c r="BI21" s="92"/>
      <c r="BJ21" s="92"/>
      <c r="AMI21" s="19"/>
      <c r="AMJ21" s="19"/>
    </row>
    <row r="22" s="93" customFormat="true" ht="25.5" hidden="false" customHeight="true" outlineLevel="0" collapsed="false">
      <c r="A22" s="33" t="s">
        <v>850</v>
      </c>
      <c r="B22" s="34" t="str">
        <f aca="false">IF(A22="","saisir code MAEC (colonne A)",RIGHT(A22,4))</f>
        <v>MHU2</v>
      </c>
      <c r="C22" s="34" t="str">
        <f aca="false">IFERROR(VLOOKUP(LEFT(A22,7),Opérateur_Territoire!$B$2:$D$120,2,0),"à saisir (Opérateur_Territoire)")</f>
        <v>CA 52</v>
      </c>
      <c r="D22" s="34" t="str">
        <f aca="false">LEFT(A22,7)</f>
        <v>GE_052N</v>
      </c>
      <c r="E22" s="34" t="str">
        <f aca="false">IFERROR(VLOOKUP(LEFT(A22,7),Opérateur_Territoire!$B$2:$D$120,3,0),"à saisir (Opérateur_Territoire)")</f>
        <v>Haute-Marne – Natura 2000</v>
      </c>
      <c r="F22" s="35" t="str">
        <f aca="false">IFERROR(VLOOKUP(LEFT(A22,7),Opérateur_Territoire!$B$2:$J$120,6,0),"à saisir (Opérateur_Territoire)")</f>
        <v>Chambre d'agriculture de la Haute-Marne</v>
      </c>
      <c r="G22" s="35" t="str">
        <f aca="false">IFERROR(VLOOKUP(LEFT(A22,7),Opérateur_Territoire!$B$2:$J$120,7,0),"à saisir (Opérateur_Territoire)")</f>
        <v>26 avenue du 109° RI – BP 82138 – 52011 CHAUMONT Cedex 09</v>
      </c>
      <c r="H22" s="35" t="str">
        <f aca="false">IFERROR(VLOOKUP(LEFT(A22,7),Opérateur_Territoire!$B$2:$J$120,8,0),"à saisir (Opérateur_Territoire)")</f>
        <v>06.09.75.20.82 – 06.03.91.73.85</v>
      </c>
      <c r="I22" s="35" t="str">
        <f aca="false">IFERROR(VLOOKUP(LEFT(A22,7),Opérateur_Territoire!$B$2:$J$120,9,0),"à saisir (Opérateur_Territoire)")</f>
        <v>cdoubre@haute-marne.chambagri.fr ; jherel@haute-marne.chambagri.fr</v>
      </c>
      <c r="J22" s="35"/>
      <c r="K22" s="35"/>
      <c r="L22" s="36"/>
      <c r="M22" s="80"/>
      <c r="N22" s="80"/>
      <c r="O22" s="81"/>
      <c r="P22" s="82" t="str">
        <f aca="false">IF(AND(M22&lt;&gt;"",O22&lt;&gt;""),M22+O22,IF(AND(N22&lt;&gt;"",O22&lt;&gt;""),N22+O22,""))</f>
        <v/>
      </c>
      <c r="Q22" s="81"/>
      <c r="R22" s="82" t="str">
        <f aca="false">IF(AND(M22&lt;&gt;"",Q22&lt;&gt;""),M22+Q22,IF(AND(N22&lt;&gt;"",Q22&lt;&gt;""),N22+Q22,""))</f>
        <v/>
      </c>
      <c r="S22" s="83"/>
      <c r="T22" s="83"/>
      <c r="U22" s="83"/>
      <c r="V22" s="83"/>
      <c r="W22" s="84"/>
      <c r="X22" s="85"/>
      <c r="Y22" s="86"/>
      <c r="Z22" s="86"/>
      <c r="AA22" s="42"/>
      <c r="AB22" s="87"/>
      <c r="AC22" s="87"/>
      <c r="AD22" s="87"/>
      <c r="AE22" s="42"/>
      <c r="AF22" s="42"/>
      <c r="AG22" s="88"/>
      <c r="AH22" s="42"/>
      <c r="AI22" s="88"/>
      <c r="AJ22" s="42"/>
      <c r="AK22" s="88"/>
      <c r="AL22" s="42"/>
      <c r="AM22" s="88"/>
      <c r="AN22" s="42"/>
      <c r="AO22" s="88"/>
      <c r="AP22" s="42"/>
      <c r="AQ22" s="88"/>
      <c r="AR22" s="42"/>
      <c r="AS22" s="88"/>
      <c r="AT22" s="42"/>
      <c r="AU22" s="88"/>
      <c r="AV22" s="42"/>
      <c r="AW22" s="88"/>
      <c r="AX22" s="42"/>
      <c r="AY22" s="88"/>
      <c r="AZ22" s="42"/>
      <c r="BA22" s="88"/>
      <c r="BB22" s="42"/>
      <c r="BC22" s="88"/>
      <c r="BD22" s="89"/>
      <c r="BE22" s="89"/>
      <c r="BF22" s="90"/>
      <c r="BG22" s="90"/>
      <c r="BH22" s="91"/>
      <c r="BI22" s="92"/>
      <c r="BJ22" s="92"/>
      <c r="AMI22" s="19"/>
      <c r="AMJ22" s="19"/>
    </row>
    <row r="23" s="93" customFormat="true" ht="25.5" hidden="false" customHeight="true" outlineLevel="0" collapsed="false">
      <c r="A23" s="33" t="s">
        <v>851</v>
      </c>
      <c r="B23" s="34" t="str">
        <f aca="false">IF(A23="","saisir code MAEC (colonne A)",RIGHT(A23,4))</f>
        <v>ESP2</v>
      </c>
      <c r="C23" s="34" t="str">
        <f aca="false">IFERROR(VLOOKUP(LEFT(A23,7),Opérateur_Territoire!$B$2:$D$120,2,0),"à saisir (Opérateur_Territoire)")</f>
        <v>CA 55</v>
      </c>
      <c r="D23" s="34" t="str">
        <f aca="false">LEFT(A23,7)</f>
        <v>GE_ARGN</v>
      </c>
      <c r="E23" s="34" t="str">
        <f aca="false">IFERROR(VLOOKUP(LEFT(A23,7),Opérateur_Territoire!$B$2:$D$120,3,0),"à saisir (Opérateur_Territoire)")</f>
        <v>Forêts et étangs d’Argonne et vallée de l’Ornain – Natura 2000</v>
      </c>
      <c r="F23" s="35" t="str">
        <f aca="false">IFERROR(VLOOKUP(LEFT(A23,7),Opérateur_Territoire!$B$2:$J$120,6,0),"à saisir (Opérateur_Territoire)")</f>
        <v>Chambre d'agriculture de la Meuse</v>
      </c>
      <c r="G23" s="35" t="str">
        <f aca="false">IFERROR(VLOOKUP(LEFT(A23,7),Opérateur_Territoire!$B$2:$J$120,7,0),"à saisir (Opérateur_Territoire)")</f>
        <v>Les Roises – Savonnières-devant-Bar – CS 10229 – 55005 BAR-LE-DUC CEDEX</v>
      </c>
      <c r="H23" s="35" t="str">
        <f aca="false">IFERROR(VLOOKUP(LEFT(A23,7),Opérateur_Territoire!$B$2:$J$120,8,0),"à saisir (Opérateur_Territoire)")</f>
        <v>03 29 76 81 20</v>
      </c>
      <c r="I23" s="35" t="str">
        <f aca="false">IFERROR(VLOOKUP(LEFT(A23,7),Opérateur_Territoire!$B$2:$J$120,9,0),"à saisir (Opérateur_Territoire)")</f>
        <v>nicolas.henry@meuse.chambagri.fr</v>
      </c>
      <c r="J23" s="35"/>
      <c r="K23" s="35"/>
      <c r="L23" s="36"/>
      <c r="M23" s="80"/>
      <c r="N23" s="80"/>
      <c r="O23" s="81"/>
      <c r="P23" s="82" t="str">
        <f aca="false">IF(AND(M23&lt;&gt;"",O23&lt;&gt;""),M23+O23,IF(AND(N23&lt;&gt;"",O23&lt;&gt;""),N23+O23,""))</f>
        <v/>
      </c>
      <c r="Q23" s="81"/>
      <c r="R23" s="82" t="str">
        <f aca="false">IF(AND(M23&lt;&gt;"",Q23&lt;&gt;""),M23+Q23,IF(AND(N23&lt;&gt;"",Q23&lt;&gt;""),N23+Q23,""))</f>
        <v/>
      </c>
      <c r="S23" s="83"/>
      <c r="T23" s="83"/>
      <c r="U23" s="83"/>
      <c r="V23" s="83"/>
      <c r="W23" s="84"/>
      <c r="X23" s="85"/>
      <c r="Y23" s="86"/>
      <c r="Z23" s="86"/>
      <c r="AA23" s="42"/>
      <c r="AB23" s="87"/>
      <c r="AC23" s="87"/>
      <c r="AD23" s="87"/>
      <c r="AE23" s="42"/>
      <c r="AF23" s="42"/>
      <c r="AG23" s="88"/>
      <c r="AH23" s="42"/>
      <c r="AI23" s="88"/>
      <c r="AJ23" s="42"/>
      <c r="AK23" s="88"/>
      <c r="AL23" s="42"/>
      <c r="AM23" s="88"/>
      <c r="AN23" s="42"/>
      <c r="AO23" s="88"/>
      <c r="AP23" s="42"/>
      <c r="AQ23" s="88"/>
      <c r="AR23" s="42"/>
      <c r="AS23" s="88"/>
      <c r="AT23" s="42"/>
      <c r="AU23" s="88"/>
      <c r="AV23" s="42"/>
      <c r="AW23" s="88"/>
      <c r="AX23" s="42"/>
      <c r="AY23" s="88"/>
      <c r="AZ23" s="42"/>
      <c r="BA23" s="88"/>
      <c r="BB23" s="42"/>
      <c r="BC23" s="88"/>
      <c r="BD23" s="89"/>
      <c r="BE23" s="89"/>
      <c r="BF23" s="90"/>
      <c r="BG23" s="90"/>
      <c r="BH23" s="91"/>
      <c r="BI23" s="92"/>
      <c r="BJ23" s="92"/>
      <c r="AMI23" s="19"/>
      <c r="AMJ23" s="19"/>
    </row>
    <row r="24" s="93" customFormat="true" ht="25.5" hidden="false" customHeight="true" outlineLevel="0" collapsed="false">
      <c r="A24" s="33" t="s">
        <v>852</v>
      </c>
      <c r="B24" s="34" t="str">
        <f aca="false">IF(A24="","saisir code MAEC (colonne A)",RIGHT(A24,4))</f>
        <v>ESP3</v>
      </c>
      <c r="C24" s="34" t="str">
        <f aca="false">IFERROR(VLOOKUP(LEFT(A24,7),Opérateur_Territoire!$B$2:$D$120,2,0),"à saisir (Opérateur_Territoire)")</f>
        <v>CA 55</v>
      </c>
      <c r="D24" s="34" t="str">
        <f aca="false">LEFT(A24,7)</f>
        <v>GE_ARGN</v>
      </c>
      <c r="E24" s="34" t="str">
        <f aca="false">IFERROR(VLOOKUP(LEFT(A24,7),Opérateur_Territoire!$B$2:$D$120,3,0),"à saisir (Opérateur_Territoire)")</f>
        <v>Forêts et étangs d’Argonne et vallée de l’Ornain – Natura 2000</v>
      </c>
      <c r="F24" s="35" t="str">
        <f aca="false">IFERROR(VLOOKUP(LEFT(A24,7),Opérateur_Territoire!$B$2:$J$120,6,0),"à saisir (Opérateur_Territoire)")</f>
        <v>Chambre d'agriculture de la Meuse</v>
      </c>
      <c r="G24" s="35" t="str">
        <f aca="false">IFERROR(VLOOKUP(LEFT(A24,7),Opérateur_Territoire!$B$2:$J$120,7,0),"à saisir (Opérateur_Territoire)")</f>
        <v>Les Roises – Savonnières-devant-Bar – CS 10229 – 55005 BAR-LE-DUC CEDEX</v>
      </c>
      <c r="H24" s="35" t="str">
        <f aca="false">IFERROR(VLOOKUP(LEFT(A24,7),Opérateur_Territoire!$B$2:$J$120,8,0),"à saisir (Opérateur_Territoire)")</f>
        <v>03 29 76 81 20</v>
      </c>
      <c r="I24" s="35" t="str">
        <f aca="false">IFERROR(VLOOKUP(LEFT(A24,7),Opérateur_Territoire!$B$2:$J$120,9,0),"à saisir (Opérateur_Territoire)")</f>
        <v>nicolas.henry@meuse.chambagri.fr</v>
      </c>
      <c r="J24" s="35"/>
      <c r="K24" s="35"/>
      <c r="L24" s="36"/>
      <c r="M24" s="80"/>
      <c r="N24" s="80"/>
      <c r="O24" s="81"/>
      <c r="P24" s="82" t="str">
        <f aca="false">IF(AND(M24&lt;&gt;"",O24&lt;&gt;""),M24+O24,IF(AND(N24&lt;&gt;"",O24&lt;&gt;""),N24+O24,""))</f>
        <v/>
      </c>
      <c r="Q24" s="81"/>
      <c r="R24" s="82" t="str">
        <f aca="false">IF(AND(M24&lt;&gt;"",Q24&lt;&gt;""),M24+Q24,IF(AND(N24&lt;&gt;"",Q24&lt;&gt;""),N24+Q24,""))</f>
        <v/>
      </c>
      <c r="S24" s="83"/>
      <c r="T24" s="83"/>
      <c r="U24" s="83"/>
      <c r="V24" s="83"/>
      <c r="W24" s="84"/>
      <c r="X24" s="85"/>
      <c r="Y24" s="86"/>
      <c r="Z24" s="86"/>
      <c r="AA24" s="42"/>
      <c r="AB24" s="87"/>
      <c r="AC24" s="87"/>
      <c r="AD24" s="87"/>
      <c r="AE24" s="42"/>
      <c r="AF24" s="42"/>
      <c r="AG24" s="88"/>
      <c r="AH24" s="42"/>
      <c r="AI24" s="88"/>
      <c r="AJ24" s="42"/>
      <c r="AK24" s="88"/>
      <c r="AL24" s="42"/>
      <c r="AM24" s="88"/>
      <c r="AN24" s="42"/>
      <c r="AO24" s="88"/>
      <c r="AP24" s="42"/>
      <c r="AQ24" s="88"/>
      <c r="AR24" s="42"/>
      <c r="AS24" s="88"/>
      <c r="AT24" s="42"/>
      <c r="AU24" s="88"/>
      <c r="AV24" s="42"/>
      <c r="AW24" s="88"/>
      <c r="AX24" s="42"/>
      <c r="AY24" s="88"/>
      <c r="AZ24" s="42"/>
      <c r="BA24" s="88"/>
      <c r="BB24" s="42"/>
      <c r="BC24" s="88"/>
      <c r="BD24" s="89"/>
      <c r="BE24" s="89"/>
      <c r="BF24" s="90"/>
      <c r="BG24" s="90"/>
      <c r="BH24" s="91"/>
      <c r="BI24" s="92"/>
      <c r="BJ24" s="92"/>
      <c r="AMI24" s="19"/>
      <c r="AMJ24" s="19"/>
    </row>
    <row r="25" s="93" customFormat="true" ht="25.5" hidden="false" customHeight="true" outlineLevel="0" collapsed="false">
      <c r="A25" s="33" t="s">
        <v>853</v>
      </c>
      <c r="B25" s="34" t="str">
        <f aca="false">IF(A25="","saisir code MAEC (colonne A)",RIGHT(A25,4))</f>
        <v>ESP4</v>
      </c>
      <c r="C25" s="34" t="str">
        <f aca="false">IFERROR(VLOOKUP(LEFT(A25,7),Opérateur_Territoire!$B$2:$D$120,2,0),"à saisir (Opérateur_Territoire)")</f>
        <v>CA 55</v>
      </c>
      <c r="D25" s="34" t="str">
        <f aca="false">LEFT(A25,7)</f>
        <v>GE_ARGN</v>
      </c>
      <c r="E25" s="34" t="str">
        <f aca="false">IFERROR(VLOOKUP(LEFT(A25,7),Opérateur_Territoire!$B$2:$D$120,3,0),"à saisir (Opérateur_Territoire)")</f>
        <v>Forêts et étangs d’Argonne et vallée de l’Ornain – Natura 2000</v>
      </c>
      <c r="F25" s="35" t="str">
        <f aca="false">IFERROR(VLOOKUP(LEFT(A25,7),Opérateur_Territoire!$B$2:$J$120,6,0),"à saisir (Opérateur_Territoire)")</f>
        <v>Chambre d'agriculture de la Meuse</v>
      </c>
      <c r="G25" s="35" t="str">
        <f aca="false">IFERROR(VLOOKUP(LEFT(A25,7),Opérateur_Territoire!$B$2:$J$120,7,0),"à saisir (Opérateur_Territoire)")</f>
        <v>Les Roises – Savonnières-devant-Bar – CS 10229 – 55005 BAR-LE-DUC CEDEX</v>
      </c>
      <c r="H25" s="35" t="str">
        <f aca="false">IFERROR(VLOOKUP(LEFT(A25,7),Opérateur_Territoire!$B$2:$J$120,8,0),"à saisir (Opérateur_Territoire)")</f>
        <v>03 29 76 81 20</v>
      </c>
      <c r="I25" s="35" t="str">
        <f aca="false">IFERROR(VLOOKUP(LEFT(A25,7),Opérateur_Territoire!$B$2:$J$120,9,0),"à saisir (Opérateur_Territoire)")</f>
        <v>nicolas.henry@meuse.chambagri.fr</v>
      </c>
      <c r="J25" s="35"/>
      <c r="K25" s="35"/>
      <c r="L25" s="36"/>
      <c r="M25" s="80"/>
      <c r="N25" s="80"/>
      <c r="O25" s="81"/>
      <c r="P25" s="82" t="str">
        <f aca="false">IF(AND(M25&lt;&gt;"",O25&lt;&gt;""),M25+O25,IF(AND(N25&lt;&gt;"",O25&lt;&gt;""),N25+O25,""))</f>
        <v/>
      </c>
      <c r="Q25" s="81"/>
      <c r="R25" s="82" t="str">
        <f aca="false">IF(AND(M25&lt;&gt;"",Q25&lt;&gt;""),M25+Q25,IF(AND(N25&lt;&gt;"",Q25&lt;&gt;""),N25+Q25,""))</f>
        <v/>
      </c>
      <c r="S25" s="83"/>
      <c r="T25" s="83"/>
      <c r="U25" s="83"/>
      <c r="V25" s="83"/>
      <c r="W25" s="84"/>
      <c r="X25" s="85"/>
      <c r="Y25" s="86"/>
      <c r="Z25" s="86"/>
      <c r="AA25" s="42"/>
      <c r="AB25" s="87"/>
      <c r="AC25" s="87"/>
      <c r="AD25" s="87"/>
      <c r="AE25" s="42"/>
      <c r="AF25" s="42"/>
      <c r="AG25" s="88"/>
      <c r="AH25" s="42"/>
      <c r="AI25" s="88"/>
      <c r="AJ25" s="42"/>
      <c r="AK25" s="88"/>
      <c r="AL25" s="42"/>
      <c r="AM25" s="88"/>
      <c r="AN25" s="42"/>
      <c r="AO25" s="88"/>
      <c r="AP25" s="42"/>
      <c r="AQ25" s="88"/>
      <c r="AR25" s="42"/>
      <c r="AS25" s="88"/>
      <c r="AT25" s="42"/>
      <c r="AU25" s="88"/>
      <c r="AV25" s="42"/>
      <c r="AW25" s="88"/>
      <c r="AX25" s="42"/>
      <c r="AY25" s="88"/>
      <c r="AZ25" s="42"/>
      <c r="BA25" s="88"/>
      <c r="BB25" s="42"/>
      <c r="BC25" s="88"/>
      <c r="BD25" s="89"/>
      <c r="BE25" s="89"/>
      <c r="BF25" s="90"/>
      <c r="BG25" s="90"/>
      <c r="BH25" s="91"/>
      <c r="BI25" s="92"/>
      <c r="BJ25" s="92"/>
      <c r="AMI25" s="19"/>
      <c r="AMJ25" s="19"/>
    </row>
    <row r="26" s="93" customFormat="true" ht="25.5" hidden="false" customHeight="true" outlineLevel="0" collapsed="false">
      <c r="A26" s="33" t="s">
        <v>854</v>
      </c>
      <c r="B26" s="34" t="str">
        <f aca="false">IF(A26="","saisir code MAEC (colonne A)",RIGHT(A26,4))</f>
        <v>MHU1</v>
      </c>
      <c r="C26" s="34" t="str">
        <f aca="false">IFERROR(VLOOKUP(LEFT(A26,7),Opérateur_Territoire!$B$2:$D$120,2,0),"à saisir (Opérateur_Territoire)")</f>
        <v>CA 55</v>
      </c>
      <c r="D26" s="34" t="str">
        <f aca="false">LEFT(A26,7)</f>
        <v>GE_ARGN</v>
      </c>
      <c r="E26" s="34" t="str">
        <f aca="false">IFERROR(VLOOKUP(LEFT(A26,7),Opérateur_Territoire!$B$2:$D$120,3,0),"à saisir (Opérateur_Territoire)")</f>
        <v>Forêts et étangs d’Argonne et vallée de l’Ornain – Natura 2000</v>
      </c>
      <c r="F26" s="35" t="str">
        <f aca="false">IFERROR(VLOOKUP(LEFT(A26,7),Opérateur_Territoire!$B$2:$J$120,6,0),"à saisir (Opérateur_Territoire)")</f>
        <v>Chambre d'agriculture de la Meuse</v>
      </c>
      <c r="G26" s="35" t="str">
        <f aca="false">IFERROR(VLOOKUP(LEFT(A26,7),Opérateur_Territoire!$B$2:$J$120,7,0),"à saisir (Opérateur_Territoire)")</f>
        <v>Les Roises – Savonnières-devant-Bar – CS 10229 – 55005 BAR-LE-DUC CEDEX</v>
      </c>
      <c r="H26" s="35" t="str">
        <f aca="false">IFERROR(VLOOKUP(LEFT(A26,7),Opérateur_Territoire!$B$2:$J$120,8,0),"à saisir (Opérateur_Territoire)")</f>
        <v>03 29 76 81 20</v>
      </c>
      <c r="I26" s="35" t="str">
        <f aca="false">IFERROR(VLOOKUP(LEFT(A26,7),Opérateur_Territoire!$B$2:$J$120,9,0),"à saisir (Opérateur_Territoire)")</f>
        <v>nicolas.henry@meuse.chambagri.fr</v>
      </c>
      <c r="J26" s="35"/>
      <c r="K26" s="35"/>
      <c r="L26" s="36"/>
      <c r="M26" s="80"/>
      <c r="N26" s="80"/>
      <c r="O26" s="81"/>
      <c r="P26" s="82" t="str">
        <f aca="false">IF(AND(M26&lt;&gt;"",O26&lt;&gt;""),M26+O26,IF(AND(N26&lt;&gt;"",O26&lt;&gt;""),N26+O26,""))</f>
        <v/>
      </c>
      <c r="Q26" s="81"/>
      <c r="R26" s="82" t="str">
        <f aca="false">IF(AND(M26&lt;&gt;"",Q26&lt;&gt;""),M26+Q26,IF(AND(N26&lt;&gt;"",Q26&lt;&gt;""),N26+Q26,""))</f>
        <v/>
      </c>
      <c r="S26" s="83"/>
      <c r="T26" s="83"/>
      <c r="U26" s="83"/>
      <c r="V26" s="83"/>
      <c r="W26" s="84"/>
      <c r="X26" s="85"/>
      <c r="Y26" s="86"/>
      <c r="Z26" s="86"/>
      <c r="AA26" s="42"/>
      <c r="AB26" s="87"/>
      <c r="AC26" s="87"/>
      <c r="AD26" s="87"/>
      <c r="AE26" s="42"/>
      <c r="AF26" s="42"/>
      <c r="AG26" s="88"/>
      <c r="AH26" s="42"/>
      <c r="AI26" s="88"/>
      <c r="AJ26" s="42"/>
      <c r="AK26" s="88"/>
      <c r="AL26" s="42"/>
      <c r="AM26" s="88"/>
      <c r="AN26" s="42"/>
      <c r="AO26" s="88"/>
      <c r="AP26" s="42"/>
      <c r="AQ26" s="88"/>
      <c r="AR26" s="42"/>
      <c r="AS26" s="88"/>
      <c r="AT26" s="42"/>
      <c r="AU26" s="88"/>
      <c r="AV26" s="42"/>
      <c r="AW26" s="88"/>
      <c r="AX26" s="42"/>
      <c r="AY26" s="88"/>
      <c r="AZ26" s="42"/>
      <c r="BA26" s="88"/>
      <c r="BB26" s="42"/>
      <c r="BC26" s="88"/>
      <c r="BD26" s="89"/>
      <c r="BE26" s="89"/>
      <c r="BF26" s="90"/>
      <c r="BG26" s="90"/>
      <c r="BH26" s="91"/>
      <c r="BI26" s="92"/>
      <c r="BJ26" s="92"/>
      <c r="AMI26" s="19"/>
      <c r="AMJ26" s="19"/>
    </row>
    <row r="27" s="93" customFormat="true" ht="25.5" hidden="false" customHeight="true" outlineLevel="0" collapsed="false">
      <c r="A27" s="33" t="s">
        <v>855</v>
      </c>
      <c r="B27" s="34" t="str">
        <f aca="false">IF(A27="","saisir code MAEC (colonne A)",RIGHT(A27,4))</f>
        <v>ESP1</v>
      </c>
      <c r="C27" s="34" t="str">
        <f aca="false">IFERROR(VLOOKUP(LEFT(A27,7),Opérateur_Territoire!$B$2:$D$120,2,0),"à saisir (Opérateur_Territoire)")</f>
        <v>CA 55</v>
      </c>
      <c r="D27" s="34" t="str">
        <f aca="false">LEFT(A27,7)</f>
        <v>GE_CHAN</v>
      </c>
      <c r="E27" s="34" t="str">
        <f aca="false">IFERROR(VLOOKUP(LEFT(A27,7),Opérateur_Territoire!$B$2:$D$120,3,0),"à saisir (Opérateur_Territoire)")</f>
        <v>Marais de Chaumont devant Damvillers – Natura 2000</v>
      </c>
      <c r="F27" s="35" t="str">
        <f aca="false">IFERROR(VLOOKUP(LEFT(A27,7),Opérateur_Territoire!$B$2:$J$120,6,0),"à saisir (Opérateur_Territoire)")</f>
        <v>Chambre d'agriculture de la Meuse</v>
      </c>
      <c r="G27" s="35" t="str">
        <f aca="false">IFERROR(VLOOKUP(LEFT(A27,7),Opérateur_Territoire!$B$2:$J$120,7,0),"à saisir (Opérateur_Territoire)")</f>
        <v>Les Roises – Savonnières-devant-Bar – CS 10229 – 55005 BAR-LE-DUC CEDEX</v>
      </c>
      <c r="H27" s="35" t="str">
        <f aca="false">IFERROR(VLOOKUP(LEFT(A27,7),Opérateur_Territoire!$B$2:$J$120,8,0),"à saisir (Opérateur_Territoire)")</f>
        <v>03 29 76 81 20</v>
      </c>
      <c r="I27" s="35" t="str">
        <f aca="false">IFERROR(VLOOKUP(LEFT(A27,7),Opérateur_Territoire!$B$2:$J$120,9,0),"à saisir (Opérateur_Territoire)")</f>
        <v>nicolas.henry@meuse.chambagri.fr</v>
      </c>
      <c r="J27" s="35"/>
      <c r="K27" s="35"/>
      <c r="L27" s="36"/>
      <c r="M27" s="80"/>
      <c r="N27" s="80"/>
      <c r="O27" s="81"/>
      <c r="P27" s="82" t="str">
        <f aca="false">IF(AND(M27&lt;&gt;"",O27&lt;&gt;""),M27+O27,IF(AND(N27&lt;&gt;"",O27&lt;&gt;""),N27+O27,""))</f>
        <v/>
      </c>
      <c r="Q27" s="81"/>
      <c r="R27" s="82" t="str">
        <f aca="false">IF(AND(M27&lt;&gt;"",Q27&lt;&gt;""),M27+Q27,IF(AND(N27&lt;&gt;"",Q27&lt;&gt;""),N27+Q27,""))</f>
        <v/>
      </c>
      <c r="S27" s="83"/>
      <c r="T27" s="83"/>
      <c r="U27" s="83"/>
      <c r="V27" s="83"/>
      <c r="W27" s="84"/>
      <c r="X27" s="85"/>
      <c r="Y27" s="86"/>
      <c r="Z27" s="86"/>
      <c r="AA27" s="42"/>
      <c r="AB27" s="87"/>
      <c r="AC27" s="87"/>
      <c r="AD27" s="87"/>
      <c r="AE27" s="42"/>
      <c r="AF27" s="42"/>
      <c r="AG27" s="88"/>
      <c r="AH27" s="42"/>
      <c r="AI27" s="88"/>
      <c r="AJ27" s="42"/>
      <c r="AK27" s="88"/>
      <c r="AL27" s="42"/>
      <c r="AM27" s="88"/>
      <c r="AN27" s="42"/>
      <c r="AO27" s="88"/>
      <c r="AP27" s="42"/>
      <c r="AQ27" s="88"/>
      <c r="AR27" s="42"/>
      <c r="AS27" s="88"/>
      <c r="AT27" s="42"/>
      <c r="AU27" s="88"/>
      <c r="AV27" s="42"/>
      <c r="AW27" s="88"/>
      <c r="AX27" s="42"/>
      <c r="AY27" s="88"/>
      <c r="AZ27" s="42"/>
      <c r="BA27" s="88"/>
      <c r="BB27" s="42"/>
      <c r="BC27" s="88"/>
      <c r="BD27" s="89"/>
      <c r="BE27" s="89"/>
      <c r="BF27" s="90"/>
      <c r="BG27" s="90"/>
      <c r="BH27" s="91"/>
      <c r="BI27" s="92"/>
      <c r="BJ27" s="92"/>
      <c r="AMI27" s="19"/>
      <c r="AMJ27" s="19"/>
    </row>
    <row r="28" s="93" customFormat="true" ht="25.5" hidden="false" customHeight="true" outlineLevel="0" collapsed="false">
      <c r="A28" s="33" t="s">
        <v>856</v>
      </c>
      <c r="B28" s="34" t="str">
        <f aca="false">IF(A28="","saisir code MAEC (colonne A)",RIGHT(A28,4))</f>
        <v>ESP2</v>
      </c>
      <c r="C28" s="34" t="str">
        <f aca="false">IFERROR(VLOOKUP(LEFT(A28,7),Opérateur_Territoire!$B$2:$D$120,2,0),"à saisir (Opérateur_Territoire)")</f>
        <v>CA 55</v>
      </c>
      <c r="D28" s="34" t="str">
        <f aca="false">LEFT(A28,7)</f>
        <v>GE_CHAN</v>
      </c>
      <c r="E28" s="34" t="str">
        <f aca="false">IFERROR(VLOOKUP(LEFT(A28,7),Opérateur_Territoire!$B$2:$D$120,3,0),"à saisir (Opérateur_Territoire)")</f>
        <v>Marais de Chaumont devant Damvillers – Natura 2000</v>
      </c>
      <c r="F28" s="35" t="str">
        <f aca="false">IFERROR(VLOOKUP(LEFT(A28,7),Opérateur_Territoire!$B$2:$J$120,6,0),"à saisir (Opérateur_Territoire)")</f>
        <v>Chambre d'agriculture de la Meuse</v>
      </c>
      <c r="G28" s="35" t="str">
        <f aca="false">IFERROR(VLOOKUP(LEFT(A28,7),Opérateur_Territoire!$B$2:$J$120,7,0),"à saisir (Opérateur_Territoire)")</f>
        <v>Les Roises – Savonnières-devant-Bar – CS 10229 – 55005 BAR-LE-DUC CEDEX</v>
      </c>
      <c r="H28" s="35" t="str">
        <f aca="false">IFERROR(VLOOKUP(LEFT(A28,7),Opérateur_Territoire!$B$2:$J$120,8,0),"à saisir (Opérateur_Territoire)")</f>
        <v>03 29 76 81 20</v>
      </c>
      <c r="I28" s="35" t="str">
        <f aca="false">IFERROR(VLOOKUP(LEFT(A28,7),Opérateur_Territoire!$B$2:$J$120,9,0),"à saisir (Opérateur_Territoire)")</f>
        <v>nicolas.henry@meuse.chambagri.fr</v>
      </c>
      <c r="J28" s="35"/>
      <c r="K28" s="35"/>
      <c r="L28" s="36"/>
      <c r="M28" s="80"/>
      <c r="N28" s="80"/>
      <c r="O28" s="81"/>
      <c r="P28" s="82" t="str">
        <f aca="false">IF(AND(M28&lt;&gt;"",O28&lt;&gt;""),M28+O28,IF(AND(N28&lt;&gt;"",O28&lt;&gt;""),N28+O28,""))</f>
        <v/>
      </c>
      <c r="Q28" s="81"/>
      <c r="R28" s="82" t="str">
        <f aca="false">IF(AND(M28&lt;&gt;"",Q28&lt;&gt;""),M28+Q28,IF(AND(N28&lt;&gt;"",Q28&lt;&gt;""),N28+Q28,""))</f>
        <v/>
      </c>
      <c r="S28" s="83"/>
      <c r="T28" s="83"/>
      <c r="U28" s="83"/>
      <c r="V28" s="83"/>
      <c r="W28" s="84"/>
      <c r="X28" s="85"/>
      <c r="Y28" s="86"/>
      <c r="Z28" s="86"/>
      <c r="AA28" s="42"/>
      <c r="AB28" s="87"/>
      <c r="AC28" s="87"/>
      <c r="AD28" s="87"/>
      <c r="AE28" s="42"/>
      <c r="AF28" s="42"/>
      <c r="AG28" s="88"/>
      <c r="AH28" s="42"/>
      <c r="AI28" s="88"/>
      <c r="AJ28" s="42"/>
      <c r="AK28" s="88"/>
      <c r="AL28" s="42"/>
      <c r="AM28" s="88"/>
      <c r="AN28" s="42"/>
      <c r="AO28" s="88"/>
      <c r="AP28" s="42"/>
      <c r="AQ28" s="88"/>
      <c r="AR28" s="42"/>
      <c r="AS28" s="88"/>
      <c r="AT28" s="42"/>
      <c r="AU28" s="88"/>
      <c r="AV28" s="42"/>
      <c r="AW28" s="88"/>
      <c r="AX28" s="42"/>
      <c r="AY28" s="88"/>
      <c r="AZ28" s="42"/>
      <c r="BA28" s="88"/>
      <c r="BB28" s="42"/>
      <c r="BC28" s="88"/>
      <c r="BD28" s="89"/>
      <c r="BE28" s="89"/>
      <c r="BF28" s="90"/>
      <c r="BG28" s="90"/>
      <c r="BH28" s="91"/>
      <c r="BI28" s="92"/>
      <c r="BJ28" s="92"/>
      <c r="AMI28" s="19"/>
      <c r="AMJ28" s="19"/>
    </row>
    <row r="29" s="93" customFormat="true" ht="25.5" hidden="false" customHeight="true" outlineLevel="0" collapsed="false">
      <c r="A29" s="33" t="s">
        <v>857</v>
      </c>
      <c r="B29" s="34" t="str">
        <f aca="false">IF(A29="","saisir code MAEC (colonne A)",RIGHT(A29,4))</f>
        <v>ESP3</v>
      </c>
      <c r="C29" s="34" t="str">
        <f aca="false">IFERROR(VLOOKUP(LEFT(A29,7),Opérateur_Territoire!$B$2:$D$120,2,0),"à saisir (Opérateur_Territoire)")</f>
        <v>CA 55</v>
      </c>
      <c r="D29" s="34" t="str">
        <f aca="false">LEFT(A29,7)</f>
        <v>GE_CHAN</v>
      </c>
      <c r="E29" s="34" t="str">
        <f aca="false">IFERROR(VLOOKUP(LEFT(A29,7),Opérateur_Territoire!$B$2:$D$120,3,0),"à saisir (Opérateur_Territoire)")</f>
        <v>Marais de Chaumont devant Damvillers – Natura 2000</v>
      </c>
      <c r="F29" s="35" t="str">
        <f aca="false">IFERROR(VLOOKUP(LEFT(A29,7),Opérateur_Territoire!$B$2:$J$120,6,0),"à saisir (Opérateur_Territoire)")</f>
        <v>Chambre d'agriculture de la Meuse</v>
      </c>
      <c r="G29" s="35" t="str">
        <f aca="false">IFERROR(VLOOKUP(LEFT(A29,7),Opérateur_Territoire!$B$2:$J$120,7,0),"à saisir (Opérateur_Territoire)")</f>
        <v>Les Roises – Savonnières-devant-Bar – CS 10229 – 55005 BAR-LE-DUC CEDEX</v>
      </c>
      <c r="H29" s="35" t="str">
        <f aca="false">IFERROR(VLOOKUP(LEFT(A29,7),Opérateur_Territoire!$B$2:$J$120,8,0),"à saisir (Opérateur_Territoire)")</f>
        <v>03 29 76 81 20</v>
      </c>
      <c r="I29" s="35" t="str">
        <f aca="false">IFERROR(VLOOKUP(LEFT(A29,7),Opérateur_Territoire!$B$2:$J$120,9,0),"à saisir (Opérateur_Territoire)")</f>
        <v>nicolas.henry@meuse.chambagri.fr</v>
      </c>
      <c r="J29" s="35"/>
      <c r="K29" s="35"/>
      <c r="L29" s="36"/>
      <c r="M29" s="80"/>
      <c r="N29" s="80"/>
      <c r="O29" s="81"/>
      <c r="P29" s="82" t="str">
        <f aca="false">IF(AND(M29&lt;&gt;"",O29&lt;&gt;""),M29+O29,IF(AND(N29&lt;&gt;"",O29&lt;&gt;""),N29+O29,""))</f>
        <v/>
      </c>
      <c r="Q29" s="81"/>
      <c r="R29" s="82" t="str">
        <f aca="false">IF(AND(M29&lt;&gt;"",Q29&lt;&gt;""),M29+Q29,IF(AND(N29&lt;&gt;"",Q29&lt;&gt;""),N29+Q29,""))</f>
        <v/>
      </c>
      <c r="S29" s="83"/>
      <c r="T29" s="83"/>
      <c r="U29" s="83"/>
      <c r="V29" s="83"/>
      <c r="W29" s="84"/>
      <c r="X29" s="85"/>
      <c r="Y29" s="86"/>
      <c r="Z29" s="86"/>
      <c r="AA29" s="42"/>
      <c r="AB29" s="87"/>
      <c r="AC29" s="87"/>
      <c r="AD29" s="87"/>
      <c r="AE29" s="42"/>
      <c r="AF29" s="42"/>
      <c r="AG29" s="88"/>
      <c r="AH29" s="42"/>
      <c r="AI29" s="88"/>
      <c r="AJ29" s="42"/>
      <c r="AK29" s="88"/>
      <c r="AL29" s="42"/>
      <c r="AM29" s="88"/>
      <c r="AN29" s="42"/>
      <c r="AO29" s="88"/>
      <c r="AP29" s="42"/>
      <c r="AQ29" s="88"/>
      <c r="AR29" s="42"/>
      <c r="AS29" s="88"/>
      <c r="AT29" s="42"/>
      <c r="AU29" s="88"/>
      <c r="AV29" s="42"/>
      <c r="AW29" s="88"/>
      <c r="AX29" s="42"/>
      <c r="AY29" s="88"/>
      <c r="AZ29" s="42"/>
      <c r="BA29" s="88"/>
      <c r="BB29" s="42"/>
      <c r="BC29" s="88"/>
      <c r="BD29" s="89"/>
      <c r="BE29" s="89"/>
      <c r="BF29" s="90"/>
      <c r="BG29" s="90"/>
      <c r="BH29" s="91"/>
      <c r="BI29" s="92"/>
      <c r="BJ29" s="92"/>
      <c r="AMI29" s="19"/>
      <c r="AMJ29" s="19"/>
    </row>
    <row r="30" s="93" customFormat="true" ht="25.5" hidden="false" customHeight="true" outlineLevel="0" collapsed="false">
      <c r="A30" s="33" t="s">
        <v>858</v>
      </c>
      <c r="B30" s="34" t="str">
        <f aca="false">IF(A30="","saisir code MAEC (colonne A)",RIGHT(A30,4))</f>
        <v>ESP4</v>
      </c>
      <c r="C30" s="34" t="str">
        <f aca="false">IFERROR(VLOOKUP(LEFT(A30,7),Opérateur_Territoire!$B$2:$D$120,2,0),"à saisir (Opérateur_Territoire)")</f>
        <v>CA 55</v>
      </c>
      <c r="D30" s="34" t="str">
        <f aca="false">LEFT(A30,7)</f>
        <v>GE_CHAN</v>
      </c>
      <c r="E30" s="34" t="str">
        <f aca="false">IFERROR(VLOOKUP(LEFT(A30,7),Opérateur_Territoire!$B$2:$D$120,3,0),"à saisir (Opérateur_Territoire)")</f>
        <v>Marais de Chaumont devant Damvillers – Natura 2000</v>
      </c>
      <c r="F30" s="35" t="str">
        <f aca="false">IFERROR(VLOOKUP(LEFT(A30,7),Opérateur_Territoire!$B$2:$J$120,6,0),"à saisir (Opérateur_Territoire)")</f>
        <v>Chambre d'agriculture de la Meuse</v>
      </c>
      <c r="G30" s="35" t="str">
        <f aca="false">IFERROR(VLOOKUP(LEFT(A30,7),Opérateur_Territoire!$B$2:$J$120,7,0),"à saisir (Opérateur_Territoire)")</f>
        <v>Les Roises – Savonnières-devant-Bar – CS 10229 – 55005 BAR-LE-DUC CEDEX</v>
      </c>
      <c r="H30" s="35" t="str">
        <f aca="false">IFERROR(VLOOKUP(LEFT(A30,7),Opérateur_Territoire!$B$2:$J$120,8,0),"à saisir (Opérateur_Territoire)")</f>
        <v>03 29 76 81 20</v>
      </c>
      <c r="I30" s="35" t="str">
        <f aca="false">IFERROR(VLOOKUP(LEFT(A30,7),Opérateur_Territoire!$B$2:$J$120,9,0),"à saisir (Opérateur_Territoire)")</f>
        <v>nicolas.henry@meuse.chambagri.fr</v>
      </c>
      <c r="J30" s="35"/>
      <c r="K30" s="35"/>
      <c r="L30" s="36"/>
      <c r="M30" s="80"/>
      <c r="N30" s="80"/>
      <c r="O30" s="81"/>
      <c r="P30" s="82" t="str">
        <f aca="false">IF(AND(M30&lt;&gt;"",O30&lt;&gt;""),M30+O30,IF(AND(N30&lt;&gt;"",O30&lt;&gt;""),N30+O30,""))</f>
        <v/>
      </c>
      <c r="Q30" s="81"/>
      <c r="R30" s="82" t="str">
        <f aca="false">IF(AND(M30&lt;&gt;"",Q30&lt;&gt;""),M30+Q30,IF(AND(N30&lt;&gt;"",Q30&lt;&gt;""),N30+Q30,""))</f>
        <v/>
      </c>
      <c r="S30" s="83"/>
      <c r="T30" s="83"/>
      <c r="U30" s="83"/>
      <c r="V30" s="83"/>
      <c r="W30" s="84"/>
      <c r="X30" s="85"/>
      <c r="Y30" s="86"/>
      <c r="Z30" s="86"/>
      <c r="AA30" s="42"/>
      <c r="AB30" s="87"/>
      <c r="AC30" s="87"/>
      <c r="AD30" s="87"/>
      <c r="AE30" s="42"/>
      <c r="AF30" s="42"/>
      <c r="AG30" s="88"/>
      <c r="AH30" s="42"/>
      <c r="AI30" s="88"/>
      <c r="AJ30" s="42"/>
      <c r="AK30" s="88"/>
      <c r="AL30" s="42"/>
      <c r="AM30" s="88"/>
      <c r="AN30" s="42"/>
      <c r="AO30" s="88"/>
      <c r="AP30" s="42"/>
      <c r="AQ30" s="88"/>
      <c r="AR30" s="42"/>
      <c r="AS30" s="88"/>
      <c r="AT30" s="42"/>
      <c r="AU30" s="88"/>
      <c r="AV30" s="42"/>
      <c r="AW30" s="88"/>
      <c r="AX30" s="42"/>
      <c r="AY30" s="88"/>
      <c r="AZ30" s="42"/>
      <c r="BA30" s="88"/>
      <c r="BB30" s="42"/>
      <c r="BC30" s="88"/>
      <c r="BD30" s="89"/>
      <c r="BE30" s="89"/>
      <c r="BF30" s="90"/>
      <c r="BG30" s="90"/>
      <c r="BH30" s="91"/>
      <c r="BI30" s="92"/>
      <c r="BJ30" s="92"/>
      <c r="AMI30" s="19"/>
      <c r="AMJ30" s="19"/>
    </row>
    <row r="31" s="93" customFormat="true" ht="25.5" hidden="false" customHeight="true" outlineLevel="0" collapsed="false">
      <c r="A31" s="33" t="s">
        <v>859</v>
      </c>
      <c r="B31" s="34" t="str">
        <f aca="false">IF(A31="","saisir code MAEC (colonne A)",RIGHT(A31,4))</f>
        <v>MHU1</v>
      </c>
      <c r="C31" s="34" t="str">
        <f aca="false">IFERROR(VLOOKUP(LEFT(A31,7),Opérateur_Territoire!$B$2:$D$120,2,0),"à saisir (Opérateur_Territoire)")</f>
        <v>CA 55</v>
      </c>
      <c r="D31" s="34" t="str">
        <f aca="false">LEFT(A31,7)</f>
        <v>GE_CHAN</v>
      </c>
      <c r="E31" s="34" t="str">
        <f aca="false">IFERROR(VLOOKUP(LEFT(A31,7),Opérateur_Territoire!$B$2:$D$120,3,0),"à saisir (Opérateur_Territoire)")</f>
        <v>Marais de Chaumont devant Damvillers – Natura 2000</v>
      </c>
      <c r="F31" s="35" t="str">
        <f aca="false">IFERROR(VLOOKUP(LEFT(A31,7),Opérateur_Territoire!$B$2:$J$120,6,0),"à saisir (Opérateur_Territoire)")</f>
        <v>Chambre d'agriculture de la Meuse</v>
      </c>
      <c r="G31" s="35" t="str">
        <f aca="false">IFERROR(VLOOKUP(LEFT(A31,7),Opérateur_Territoire!$B$2:$J$120,7,0),"à saisir (Opérateur_Territoire)")</f>
        <v>Les Roises – Savonnières-devant-Bar – CS 10229 – 55005 BAR-LE-DUC CEDEX</v>
      </c>
      <c r="H31" s="35" t="str">
        <f aca="false">IFERROR(VLOOKUP(LEFT(A31,7),Opérateur_Territoire!$B$2:$J$120,8,0),"à saisir (Opérateur_Territoire)")</f>
        <v>03 29 76 81 20</v>
      </c>
      <c r="I31" s="35" t="str">
        <f aca="false">IFERROR(VLOOKUP(LEFT(A31,7),Opérateur_Territoire!$B$2:$J$120,9,0),"à saisir (Opérateur_Territoire)")</f>
        <v>nicolas.henry@meuse.chambagri.fr</v>
      </c>
      <c r="J31" s="35"/>
      <c r="K31" s="35"/>
      <c r="L31" s="36"/>
      <c r="M31" s="80"/>
      <c r="N31" s="80"/>
      <c r="O31" s="81"/>
      <c r="P31" s="82" t="str">
        <f aca="false">IF(AND(M31&lt;&gt;"",O31&lt;&gt;""),M31+O31,IF(AND(N31&lt;&gt;"",O31&lt;&gt;""),N31+O31,""))</f>
        <v/>
      </c>
      <c r="Q31" s="81"/>
      <c r="R31" s="82" t="str">
        <f aca="false">IF(AND(M31&lt;&gt;"",Q31&lt;&gt;""),M31+Q31,IF(AND(N31&lt;&gt;"",Q31&lt;&gt;""),N31+Q31,""))</f>
        <v/>
      </c>
      <c r="S31" s="83"/>
      <c r="T31" s="83"/>
      <c r="U31" s="83"/>
      <c r="V31" s="83"/>
      <c r="W31" s="84"/>
      <c r="X31" s="85"/>
      <c r="Y31" s="86"/>
      <c r="Z31" s="86"/>
      <c r="AA31" s="42"/>
      <c r="AB31" s="87"/>
      <c r="AC31" s="87"/>
      <c r="AD31" s="87"/>
      <c r="AE31" s="42"/>
      <c r="AF31" s="42"/>
      <c r="AG31" s="88"/>
      <c r="AH31" s="42"/>
      <c r="AI31" s="88"/>
      <c r="AJ31" s="42"/>
      <c r="AK31" s="88"/>
      <c r="AL31" s="42"/>
      <c r="AM31" s="88"/>
      <c r="AN31" s="42"/>
      <c r="AO31" s="88"/>
      <c r="AP31" s="42"/>
      <c r="AQ31" s="88"/>
      <c r="AR31" s="42"/>
      <c r="AS31" s="88"/>
      <c r="AT31" s="42"/>
      <c r="AU31" s="88"/>
      <c r="AV31" s="42"/>
      <c r="AW31" s="88"/>
      <c r="AX31" s="42"/>
      <c r="AY31" s="88"/>
      <c r="AZ31" s="42"/>
      <c r="BA31" s="88"/>
      <c r="BB31" s="42"/>
      <c r="BC31" s="88"/>
      <c r="BD31" s="89"/>
      <c r="BE31" s="89"/>
      <c r="BF31" s="90"/>
      <c r="BG31" s="90"/>
      <c r="BH31" s="91"/>
      <c r="BI31" s="92"/>
      <c r="BJ31" s="92"/>
      <c r="AMI31" s="19"/>
      <c r="AMJ31" s="19"/>
    </row>
    <row r="32" s="93" customFormat="true" ht="25.5" hidden="false" customHeight="true" outlineLevel="0" collapsed="false">
      <c r="A32" s="33" t="s">
        <v>860</v>
      </c>
      <c r="B32" s="34" t="str">
        <f aca="false">IF(A32="","saisir code MAEC (colonne A)",RIGHT(A32,4))</f>
        <v>ESP2</v>
      </c>
      <c r="C32" s="34" t="str">
        <f aca="false">IFERROR(VLOOKUP(LEFT(A32,7),Opérateur_Territoire!$B$2:$D$120,2,0),"à saisir (Opérateur_Territoire)")</f>
        <v>CA 55</v>
      </c>
      <c r="D32" s="34" t="str">
        <f aca="false">LEFT(A32,7)</f>
        <v>GE_CHVN</v>
      </c>
      <c r="E32" s="34" t="str">
        <f aca="false">IFERROR(VLOOKUP(LEFT(A32,7),Opérateur_Territoire!$B$2:$D$120,3,0),"à saisir (Opérateur_Territoire)")</f>
        <v>Pelouses et vallons forestiers de Chauvoncourt – Natura 2000</v>
      </c>
      <c r="F32" s="35" t="str">
        <f aca="false">IFERROR(VLOOKUP(LEFT(A32,7),Opérateur_Territoire!$B$2:$J$120,6,0),"à saisir (Opérateur_Territoire)")</f>
        <v>Chambre d'agriculture de la Meuse</v>
      </c>
      <c r="G32" s="35" t="str">
        <f aca="false">IFERROR(VLOOKUP(LEFT(A32,7),Opérateur_Territoire!$B$2:$J$120,7,0),"à saisir (Opérateur_Territoire)")</f>
        <v>Les Roises – Savonnières-devant-Bar – CS 10229 – 55005 BAR-LE-DUC CEDEX</v>
      </c>
      <c r="H32" s="35" t="str">
        <f aca="false">IFERROR(VLOOKUP(LEFT(A32,7),Opérateur_Territoire!$B$2:$J$120,8,0),"à saisir (Opérateur_Territoire)")</f>
        <v>03 29 76 81 20</v>
      </c>
      <c r="I32" s="35" t="str">
        <f aca="false">IFERROR(VLOOKUP(LEFT(A32,7),Opérateur_Territoire!$B$2:$J$120,9,0),"à saisir (Opérateur_Territoire)")</f>
        <v>nicolas.henry@meuse.chambagri.fr</v>
      </c>
      <c r="J32" s="35"/>
      <c r="K32" s="35"/>
      <c r="L32" s="36"/>
      <c r="M32" s="80"/>
      <c r="N32" s="80"/>
      <c r="O32" s="81"/>
      <c r="P32" s="82" t="str">
        <f aca="false">IF(AND(M32&lt;&gt;"",O32&lt;&gt;""),M32+O32,IF(AND(N32&lt;&gt;"",O32&lt;&gt;""),N32+O32,""))</f>
        <v/>
      </c>
      <c r="Q32" s="81"/>
      <c r="R32" s="82" t="str">
        <f aca="false">IF(AND(M32&lt;&gt;"",Q32&lt;&gt;""),M32+Q32,IF(AND(N32&lt;&gt;"",Q32&lt;&gt;""),N32+Q32,""))</f>
        <v/>
      </c>
      <c r="S32" s="83"/>
      <c r="T32" s="83"/>
      <c r="U32" s="83"/>
      <c r="V32" s="83"/>
      <c r="W32" s="84"/>
      <c r="X32" s="85"/>
      <c r="Y32" s="86"/>
      <c r="Z32" s="86"/>
      <c r="AA32" s="42"/>
      <c r="AB32" s="87"/>
      <c r="AC32" s="87"/>
      <c r="AD32" s="87"/>
      <c r="AE32" s="42"/>
      <c r="AF32" s="42"/>
      <c r="AG32" s="88"/>
      <c r="AH32" s="42"/>
      <c r="AI32" s="88"/>
      <c r="AJ32" s="42"/>
      <c r="AK32" s="88"/>
      <c r="AL32" s="42"/>
      <c r="AM32" s="88"/>
      <c r="AN32" s="42"/>
      <c r="AO32" s="88"/>
      <c r="AP32" s="42"/>
      <c r="AQ32" s="88"/>
      <c r="AR32" s="42"/>
      <c r="AS32" s="88"/>
      <c r="AT32" s="42"/>
      <c r="AU32" s="88"/>
      <c r="AV32" s="42"/>
      <c r="AW32" s="88"/>
      <c r="AX32" s="42"/>
      <c r="AY32" s="88"/>
      <c r="AZ32" s="42"/>
      <c r="BA32" s="88"/>
      <c r="BB32" s="42"/>
      <c r="BC32" s="88"/>
      <c r="BD32" s="89"/>
      <c r="BE32" s="89"/>
      <c r="BF32" s="90"/>
      <c r="BG32" s="90"/>
      <c r="BH32" s="91"/>
      <c r="BI32" s="92"/>
      <c r="BJ32" s="92"/>
      <c r="AMI32" s="19"/>
      <c r="AMJ32" s="19"/>
    </row>
    <row r="33" s="93" customFormat="true" ht="25.5" hidden="false" customHeight="true" outlineLevel="0" collapsed="false">
      <c r="A33" s="33" t="s">
        <v>861</v>
      </c>
      <c r="B33" s="34" t="str">
        <f aca="false">IF(A33="","saisir code MAEC (colonne A)",RIGHT(A33,4))</f>
        <v>ESP3</v>
      </c>
      <c r="C33" s="34" t="str">
        <f aca="false">IFERROR(VLOOKUP(LEFT(A33,7),Opérateur_Territoire!$B$2:$D$120,2,0),"à saisir (Opérateur_Territoire)")</f>
        <v>CA 55</v>
      </c>
      <c r="D33" s="34" t="str">
        <f aca="false">LEFT(A33,7)</f>
        <v>GE_CHVN</v>
      </c>
      <c r="E33" s="34" t="str">
        <f aca="false">IFERROR(VLOOKUP(LEFT(A33,7),Opérateur_Territoire!$B$2:$D$120,3,0),"à saisir (Opérateur_Territoire)")</f>
        <v>Pelouses et vallons forestiers de Chauvoncourt – Natura 2000</v>
      </c>
      <c r="F33" s="35" t="str">
        <f aca="false">IFERROR(VLOOKUP(LEFT(A33,7),Opérateur_Territoire!$B$2:$J$120,6,0),"à saisir (Opérateur_Territoire)")</f>
        <v>Chambre d'agriculture de la Meuse</v>
      </c>
      <c r="G33" s="35" t="str">
        <f aca="false">IFERROR(VLOOKUP(LEFT(A33,7),Opérateur_Territoire!$B$2:$J$120,7,0),"à saisir (Opérateur_Territoire)")</f>
        <v>Les Roises – Savonnières-devant-Bar – CS 10229 – 55005 BAR-LE-DUC CEDEX</v>
      </c>
      <c r="H33" s="35" t="str">
        <f aca="false">IFERROR(VLOOKUP(LEFT(A33,7),Opérateur_Territoire!$B$2:$J$120,8,0),"à saisir (Opérateur_Territoire)")</f>
        <v>03 29 76 81 20</v>
      </c>
      <c r="I33" s="35" t="str">
        <f aca="false">IFERROR(VLOOKUP(LEFT(A33,7),Opérateur_Territoire!$B$2:$J$120,9,0),"à saisir (Opérateur_Territoire)")</f>
        <v>nicolas.henry@meuse.chambagri.fr</v>
      </c>
      <c r="J33" s="35"/>
      <c r="K33" s="35"/>
      <c r="L33" s="36"/>
      <c r="M33" s="80"/>
      <c r="N33" s="80"/>
      <c r="O33" s="81"/>
      <c r="P33" s="82" t="str">
        <f aca="false">IF(AND(M33&lt;&gt;"",O33&lt;&gt;""),M33+O33,IF(AND(N33&lt;&gt;"",O33&lt;&gt;""),N33+O33,""))</f>
        <v/>
      </c>
      <c r="Q33" s="81"/>
      <c r="R33" s="82" t="str">
        <f aca="false">IF(AND(M33&lt;&gt;"",Q33&lt;&gt;""),M33+Q33,IF(AND(N33&lt;&gt;"",Q33&lt;&gt;""),N33+Q33,""))</f>
        <v/>
      </c>
      <c r="S33" s="83"/>
      <c r="T33" s="83"/>
      <c r="U33" s="83"/>
      <c r="V33" s="83"/>
      <c r="W33" s="84"/>
      <c r="X33" s="85"/>
      <c r="Y33" s="86"/>
      <c r="Z33" s="86"/>
      <c r="AA33" s="42"/>
      <c r="AB33" s="87"/>
      <c r="AC33" s="87"/>
      <c r="AD33" s="87"/>
      <c r="AE33" s="42"/>
      <c r="AF33" s="42"/>
      <c r="AG33" s="88"/>
      <c r="AH33" s="42"/>
      <c r="AI33" s="88"/>
      <c r="AJ33" s="42"/>
      <c r="AK33" s="88"/>
      <c r="AL33" s="42"/>
      <c r="AM33" s="88"/>
      <c r="AN33" s="42"/>
      <c r="AO33" s="88"/>
      <c r="AP33" s="42"/>
      <c r="AQ33" s="88"/>
      <c r="AR33" s="42"/>
      <c r="AS33" s="88"/>
      <c r="AT33" s="42"/>
      <c r="AU33" s="88"/>
      <c r="AV33" s="42"/>
      <c r="AW33" s="88"/>
      <c r="AX33" s="42"/>
      <c r="AY33" s="88"/>
      <c r="AZ33" s="42"/>
      <c r="BA33" s="88"/>
      <c r="BB33" s="42"/>
      <c r="BC33" s="88"/>
      <c r="BD33" s="89"/>
      <c r="BE33" s="89"/>
      <c r="BF33" s="90"/>
      <c r="BG33" s="90"/>
      <c r="BH33" s="91"/>
      <c r="BI33" s="92"/>
      <c r="BJ33" s="92"/>
      <c r="AMI33" s="19"/>
      <c r="AMJ33" s="19"/>
    </row>
    <row r="34" s="93" customFormat="true" ht="25.5" hidden="false" customHeight="true" outlineLevel="0" collapsed="false">
      <c r="A34" s="33" t="s">
        <v>862</v>
      </c>
      <c r="B34" s="34" t="str">
        <f aca="false">IF(A34="","saisir code MAEC (colonne A)",RIGHT(A34,4))</f>
        <v>ESP4</v>
      </c>
      <c r="C34" s="34" t="str">
        <f aca="false">IFERROR(VLOOKUP(LEFT(A34,7),Opérateur_Territoire!$B$2:$D$120,2,0),"à saisir (Opérateur_Territoire)")</f>
        <v>CA 55</v>
      </c>
      <c r="D34" s="34" t="str">
        <f aca="false">LEFT(A34,7)</f>
        <v>GE_CHVN</v>
      </c>
      <c r="E34" s="34" t="str">
        <f aca="false">IFERROR(VLOOKUP(LEFT(A34,7),Opérateur_Territoire!$B$2:$D$120,3,0),"à saisir (Opérateur_Territoire)")</f>
        <v>Pelouses et vallons forestiers de Chauvoncourt – Natura 2000</v>
      </c>
      <c r="F34" s="35" t="str">
        <f aca="false">IFERROR(VLOOKUP(LEFT(A34,7),Opérateur_Territoire!$B$2:$J$120,6,0),"à saisir (Opérateur_Territoire)")</f>
        <v>Chambre d'agriculture de la Meuse</v>
      </c>
      <c r="G34" s="35" t="str">
        <f aca="false">IFERROR(VLOOKUP(LEFT(A34,7),Opérateur_Territoire!$B$2:$J$120,7,0),"à saisir (Opérateur_Territoire)")</f>
        <v>Les Roises – Savonnières-devant-Bar – CS 10229 – 55005 BAR-LE-DUC CEDEX</v>
      </c>
      <c r="H34" s="35" t="str">
        <f aca="false">IFERROR(VLOOKUP(LEFT(A34,7),Opérateur_Territoire!$B$2:$J$120,8,0),"à saisir (Opérateur_Territoire)")</f>
        <v>03 29 76 81 20</v>
      </c>
      <c r="I34" s="35" t="str">
        <f aca="false">IFERROR(VLOOKUP(LEFT(A34,7),Opérateur_Territoire!$B$2:$J$120,9,0),"à saisir (Opérateur_Territoire)")</f>
        <v>nicolas.henry@meuse.chambagri.fr</v>
      </c>
      <c r="J34" s="35"/>
      <c r="K34" s="35"/>
      <c r="L34" s="36"/>
      <c r="M34" s="80"/>
      <c r="N34" s="80"/>
      <c r="O34" s="81"/>
      <c r="P34" s="82" t="str">
        <f aca="false">IF(AND(M34&lt;&gt;"",O34&lt;&gt;""),M34+O34,IF(AND(N34&lt;&gt;"",O34&lt;&gt;""),N34+O34,""))</f>
        <v/>
      </c>
      <c r="Q34" s="81"/>
      <c r="R34" s="82" t="str">
        <f aca="false">IF(AND(M34&lt;&gt;"",Q34&lt;&gt;""),M34+Q34,IF(AND(N34&lt;&gt;"",Q34&lt;&gt;""),N34+Q34,""))</f>
        <v/>
      </c>
      <c r="S34" s="83"/>
      <c r="T34" s="83"/>
      <c r="U34" s="83"/>
      <c r="V34" s="83"/>
      <c r="W34" s="84"/>
      <c r="X34" s="85"/>
      <c r="Y34" s="86"/>
      <c r="Z34" s="86"/>
      <c r="AA34" s="42"/>
      <c r="AB34" s="87"/>
      <c r="AC34" s="87"/>
      <c r="AD34" s="87"/>
      <c r="AE34" s="42"/>
      <c r="AF34" s="42"/>
      <c r="AG34" s="88"/>
      <c r="AH34" s="42"/>
      <c r="AI34" s="88"/>
      <c r="AJ34" s="42"/>
      <c r="AK34" s="88"/>
      <c r="AL34" s="42"/>
      <c r="AM34" s="88"/>
      <c r="AN34" s="42"/>
      <c r="AO34" s="88"/>
      <c r="AP34" s="42"/>
      <c r="AQ34" s="88"/>
      <c r="AR34" s="42"/>
      <c r="AS34" s="88"/>
      <c r="AT34" s="42"/>
      <c r="AU34" s="88"/>
      <c r="AV34" s="42"/>
      <c r="AW34" s="88"/>
      <c r="AX34" s="42"/>
      <c r="AY34" s="88"/>
      <c r="AZ34" s="42"/>
      <c r="BA34" s="88"/>
      <c r="BB34" s="42"/>
      <c r="BC34" s="88"/>
      <c r="BD34" s="89"/>
      <c r="BE34" s="89"/>
      <c r="BF34" s="90"/>
      <c r="BG34" s="90"/>
      <c r="BH34" s="91"/>
      <c r="BI34" s="92"/>
      <c r="BJ34" s="92"/>
      <c r="AMI34" s="19"/>
      <c r="AMJ34" s="19"/>
    </row>
    <row r="35" s="93" customFormat="true" ht="25.5" hidden="false" customHeight="true" outlineLevel="0" collapsed="false">
      <c r="A35" s="33" t="s">
        <v>863</v>
      </c>
      <c r="B35" s="34" t="str">
        <f aca="false">IF(A35="","saisir code MAEC (colonne A)",RIGHT(A35,4))</f>
        <v>MHU1</v>
      </c>
      <c r="C35" s="34" t="str">
        <f aca="false">IFERROR(VLOOKUP(LEFT(A35,7),Opérateur_Territoire!$B$2:$D$120,2,0),"à saisir (Opérateur_Territoire)")</f>
        <v>CA 55</v>
      </c>
      <c r="D35" s="34" t="str">
        <f aca="false">LEFT(A35,7)</f>
        <v>GE_CHVN</v>
      </c>
      <c r="E35" s="34" t="str">
        <f aca="false">IFERROR(VLOOKUP(LEFT(A35,7),Opérateur_Territoire!$B$2:$D$120,3,0),"à saisir (Opérateur_Territoire)")</f>
        <v>Pelouses et vallons forestiers de Chauvoncourt – Natura 2000</v>
      </c>
      <c r="F35" s="35" t="str">
        <f aca="false">IFERROR(VLOOKUP(LEFT(A35,7),Opérateur_Territoire!$B$2:$J$120,6,0),"à saisir (Opérateur_Territoire)")</f>
        <v>Chambre d'agriculture de la Meuse</v>
      </c>
      <c r="G35" s="35" t="str">
        <f aca="false">IFERROR(VLOOKUP(LEFT(A35,7),Opérateur_Territoire!$B$2:$J$120,7,0),"à saisir (Opérateur_Territoire)")</f>
        <v>Les Roises – Savonnières-devant-Bar – CS 10229 – 55005 BAR-LE-DUC CEDEX</v>
      </c>
      <c r="H35" s="35" t="str">
        <f aca="false">IFERROR(VLOOKUP(LEFT(A35,7),Opérateur_Territoire!$B$2:$J$120,8,0),"à saisir (Opérateur_Territoire)")</f>
        <v>03 29 76 81 20</v>
      </c>
      <c r="I35" s="35" t="str">
        <f aca="false">IFERROR(VLOOKUP(LEFT(A35,7),Opérateur_Territoire!$B$2:$J$120,9,0),"à saisir (Opérateur_Territoire)")</f>
        <v>nicolas.henry@meuse.chambagri.fr</v>
      </c>
      <c r="J35" s="35"/>
      <c r="K35" s="35"/>
      <c r="L35" s="36"/>
      <c r="M35" s="80"/>
      <c r="N35" s="80"/>
      <c r="O35" s="81"/>
      <c r="P35" s="82" t="str">
        <f aca="false">IF(AND(M35&lt;&gt;"",O35&lt;&gt;""),M35+O35,IF(AND(N35&lt;&gt;"",O35&lt;&gt;""),N35+O35,""))</f>
        <v/>
      </c>
      <c r="Q35" s="81"/>
      <c r="R35" s="82" t="str">
        <f aca="false">IF(AND(M35&lt;&gt;"",Q35&lt;&gt;""),M35+Q35,IF(AND(N35&lt;&gt;"",Q35&lt;&gt;""),N35+Q35,""))</f>
        <v/>
      </c>
      <c r="S35" s="83"/>
      <c r="T35" s="83"/>
      <c r="U35" s="83"/>
      <c r="V35" s="83"/>
      <c r="W35" s="84"/>
      <c r="X35" s="85"/>
      <c r="Y35" s="86"/>
      <c r="Z35" s="86"/>
      <c r="AA35" s="42"/>
      <c r="AB35" s="87"/>
      <c r="AC35" s="87"/>
      <c r="AD35" s="87"/>
      <c r="AE35" s="42"/>
      <c r="AF35" s="42"/>
      <c r="AG35" s="88"/>
      <c r="AH35" s="42"/>
      <c r="AI35" s="88"/>
      <c r="AJ35" s="42"/>
      <c r="AK35" s="88"/>
      <c r="AL35" s="42"/>
      <c r="AM35" s="88"/>
      <c r="AN35" s="42"/>
      <c r="AO35" s="88"/>
      <c r="AP35" s="42"/>
      <c r="AQ35" s="88"/>
      <c r="AR35" s="42"/>
      <c r="AS35" s="88"/>
      <c r="AT35" s="42"/>
      <c r="AU35" s="88"/>
      <c r="AV35" s="42"/>
      <c r="AW35" s="88"/>
      <c r="AX35" s="42"/>
      <c r="AY35" s="88"/>
      <c r="AZ35" s="42"/>
      <c r="BA35" s="88"/>
      <c r="BB35" s="42"/>
      <c r="BC35" s="88"/>
      <c r="BD35" s="89"/>
      <c r="BE35" s="89"/>
      <c r="BF35" s="90"/>
      <c r="BG35" s="90"/>
      <c r="BH35" s="91"/>
      <c r="BI35" s="92"/>
      <c r="BJ35" s="92"/>
      <c r="AMI35" s="19"/>
      <c r="AMJ35" s="19"/>
    </row>
    <row r="36" s="93" customFormat="true" ht="25.5" hidden="false" customHeight="true" outlineLevel="0" collapsed="false">
      <c r="A36" s="33" t="s">
        <v>864</v>
      </c>
      <c r="B36" s="34" t="str">
        <f aca="false">IF(A36="","saisir code MAEC (colonne A)",RIGHT(A36,4))</f>
        <v>ESP2</v>
      </c>
      <c r="C36" s="34" t="str">
        <f aca="false">IFERROR(VLOOKUP(LEFT(A36,7),Opérateur_Territoire!$B$2:$D$120,2,0),"à saisir (Opérateur_Territoire)")</f>
        <v>CA 55</v>
      </c>
      <c r="D36" s="34" t="str">
        <f aca="false">LEFT(A36,7)</f>
        <v>GE_DEMN</v>
      </c>
      <c r="E36" s="34" t="str">
        <f aca="false">IFERROR(VLOOKUP(LEFT(A36,7),Opérateur_Territoire!$B$2:$D$120,3,0),"à saisir (Opérateur_Territoire)")</f>
        <v>Bois de Demange, Saint-Joire – Natura 2000</v>
      </c>
      <c r="F36" s="35" t="str">
        <f aca="false">IFERROR(VLOOKUP(LEFT(A36,7),Opérateur_Territoire!$B$2:$J$120,6,0),"à saisir (Opérateur_Territoire)")</f>
        <v>Chambre d'agriculture de la Meuse</v>
      </c>
      <c r="G36" s="35" t="str">
        <f aca="false">IFERROR(VLOOKUP(LEFT(A36,7),Opérateur_Territoire!$B$2:$J$120,7,0),"à saisir (Opérateur_Territoire)")</f>
        <v>Les Roises – Savonnières-devant-Bar – CS 10229 – 55005 BAR-LE-DUC CEDEX</v>
      </c>
      <c r="H36" s="35" t="str">
        <f aca="false">IFERROR(VLOOKUP(LEFT(A36,7),Opérateur_Territoire!$B$2:$J$120,8,0),"à saisir (Opérateur_Territoire)")</f>
        <v>03 29 76 81 20</v>
      </c>
      <c r="I36" s="35" t="str">
        <f aca="false">IFERROR(VLOOKUP(LEFT(A36,7),Opérateur_Territoire!$B$2:$J$120,9,0),"à saisir (Opérateur_Territoire)")</f>
        <v>nicolas.henry@meuse.chambagri.fr</v>
      </c>
      <c r="J36" s="35"/>
      <c r="K36" s="35"/>
      <c r="L36" s="36"/>
      <c r="M36" s="80"/>
      <c r="N36" s="80"/>
      <c r="O36" s="81"/>
      <c r="P36" s="82" t="str">
        <f aca="false">IF(AND(M36&lt;&gt;"",O36&lt;&gt;""),M36+O36,IF(AND(N36&lt;&gt;"",O36&lt;&gt;""),N36+O36,""))</f>
        <v/>
      </c>
      <c r="Q36" s="81"/>
      <c r="R36" s="82" t="str">
        <f aca="false">IF(AND(M36&lt;&gt;"",Q36&lt;&gt;""),M36+Q36,IF(AND(N36&lt;&gt;"",Q36&lt;&gt;""),N36+Q36,""))</f>
        <v/>
      </c>
      <c r="S36" s="83"/>
      <c r="T36" s="83"/>
      <c r="U36" s="83"/>
      <c r="V36" s="83"/>
      <c r="W36" s="84"/>
      <c r="X36" s="85"/>
      <c r="Y36" s="86"/>
      <c r="Z36" s="86"/>
      <c r="AA36" s="42"/>
      <c r="AB36" s="87"/>
      <c r="AC36" s="87"/>
      <c r="AD36" s="87"/>
      <c r="AE36" s="42"/>
      <c r="AF36" s="42"/>
      <c r="AG36" s="88"/>
      <c r="AH36" s="42"/>
      <c r="AI36" s="88"/>
      <c r="AJ36" s="42"/>
      <c r="AK36" s="88"/>
      <c r="AL36" s="42"/>
      <c r="AM36" s="88"/>
      <c r="AN36" s="42"/>
      <c r="AO36" s="88"/>
      <c r="AP36" s="42"/>
      <c r="AQ36" s="88"/>
      <c r="AR36" s="42"/>
      <c r="AS36" s="88"/>
      <c r="AT36" s="42"/>
      <c r="AU36" s="88"/>
      <c r="AV36" s="42"/>
      <c r="AW36" s="88"/>
      <c r="AX36" s="42"/>
      <c r="AY36" s="88"/>
      <c r="AZ36" s="42"/>
      <c r="BA36" s="88"/>
      <c r="BB36" s="42"/>
      <c r="BC36" s="88"/>
      <c r="BD36" s="89"/>
      <c r="BE36" s="89"/>
      <c r="BF36" s="90"/>
      <c r="BG36" s="90"/>
      <c r="BH36" s="91"/>
      <c r="BI36" s="92"/>
      <c r="BJ36" s="92"/>
      <c r="AMI36" s="19"/>
      <c r="AMJ36" s="19"/>
    </row>
    <row r="37" s="93" customFormat="true" ht="25.5" hidden="false" customHeight="true" outlineLevel="0" collapsed="false">
      <c r="A37" s="33" t="s">
        <v>865</v>
      </c>
      <c r="B37" s="34" t="str">
        <f aca="false">IF(A37="","saisir code MAEC (colonne A)",RIGHT(A37,4))</f>
        <v>ESP3</v>
      </c>
      <c r="C37" s="34" t="str">
        <f aca="false">IFERROR(VLOOKUP(LEFT(A37,7),Opérateur_Territoire!$B$2:$D$120,2,0),"à saisir (Opérateur_Territoire)")</f>
        <v>CA 55</v>
      </c>
      <c r="D37" s="34" t="str">
        <f aca="false">LEFT(A37,7)</f>
        <v>GE_DEMN</v>
      </c>
      <c r="E37" s="34" t="str">
        <f aca="false">IFERROR(VLOOKUP(LEFT(A37,7),Opérateur_Territoire!$B$2:$D$120,3,0),"à saisir (Opérateur_Territoire)")</f>
        <v>Bois de Demange, Saint-Joire – Natura 2000</v>
      </c>
      <c r="F37" s="35" t="str">
        <f aca="false">IFERROR(VLOOKUP(LEFT(A37,7),Opérateur_Territoire!$B$2:$J$120,6,0),"à saisir (Opérateur_Territoire)")</f>
        <v>Chambre d'agriculture de la Meuse</v>
      </c>
      <c r="G37" s="35" t="str">
        <f aca="false">IFERROR(VLOOKUP(LEFT(A37,7),Opérateur_Territoire!$B$2:$J$120,7,0),"à saisir (Opérateur_Territoire)")</f>
        <v>Les Roises – Savonnières-devant-Bar – CS 10229 – 55005 BAR-LE-DUC CEDEX</v>
      </c>
      <c r="H37" s="35" t="str">
        <f aca="false">IFERROR(VLOOKUP(LEFT(A37,7),Opérateur_Territoire!$B$2:$J$120,8,0),"à saisir (Opérateur_Territoire)")</f>
        <v>03 29 76 81 20</v>
      </c>
      <c r="I37" s="35" t="str">
        <f aca="false">IFERROR(VLOOKUP(LEFT(A37,7),Opérateur_Territoire!$B$2:$J$120,9,0),"à saisir (Opérateur_Territoire)")</f>
        <v>nicolas.henry@meuse.chambagri.fr</v>
      </c>
      <c r="J37" s="35"/>
      <c r="K37" s="35"/>
      <c r="L37" s="36"/>
      <c r="M37" s="80"/>
      <c r="N37" s="80"/>
      <c r="O37" s="81"/>
      <c r="P37" s="82" t="str">
        <f aca="false">IF(AND(M37&lt;&gt;"",O37&lt;&gt;""),M37+O37,IF(AND(N37&lt;&gt;"",O37&lt;&gt;""),N37+O37,""))</f>
        <v/>
      </c>
      <c r="Q37" s="81"/>
      <c r="R37" s="82" t="str">
        <f aca="false">IF(AND(M37&lt;&gt;"",Q37&lt;&gt;""),M37+Q37,IF(AND(N37&lt;&gt;"",Q37&lt;&gt;""),N37+Q37,""))</f>
        <v/>
      </c>
      <c r="S37" s="83"/>
      <c r="T37" s="83"/>
      <c r="U37" s="83"/>
      <c r="V37" s="83"/>
      <c r="W37" s="84"/>
      <c r="X37" s="85"/>
      <c r="Y37" s="86"/>
      <c r="Z37" s="86"/>
      <c r="AA37" s="42"/>
      <c r="AB37" s="87"/>
      <c r="AC37" s="87"/>
      <c r="AD37" s="87"/>
      <c r="AE37" s="42"/>
      <c r="AF37" s="42"/>
      <c r="AG37" s="88"/>
      <c r="AH37" s="42"/>
      <c r="AI37" s="88"/>
      <c r="AJ37" s="42"/>
      <c r="AK37" s="88"/>
      <c r="AL37" s="42"/>
      <c r="AM37" s="88"/>
      <c r="AN37" s="42"/>
      <c r="AO37" s="88"/>
      <c r="AP37" s="42"/>
      <c r="AQ37" s="88"/>
      <c r="AR37" s="42"/>
      <c r="AS37" s="88"/>
      <c r="AT37" s="42"/>
      <c r="AU37" s="88"/>
      <c r="AV37" s="42"/>
      <c r="AW37" s="88"/>
      <c r="AX37" s="42"/>
      <c r="AY37" s="88"/>
      <c r="AZ37" s="42"/>
      <c r="BA37" s="88"/>
      <c r="BB37" s="42"/>
      <c r="BC37" s="88"/>
      <c r="BD37" s="89"/>
      <c r="BE37" s="89"/>
      <c r="BF37" s="90"/>
      <c r="BG37" s="90"/>
      <c r="BH37" s="91"/>
      <c r="BI37" s="92"/>
      <c r="BJ37" s="92"/>
      <c r="AMI37" s="19"/>
      <c r="AMJ37" s="19"/>
    </row>
    <row r="38" s="93" customFormat="true" ht="25.5" hidden="false" customHeight="true" outlineLevel="0" collapsed="false">
      <c r="A38" s="33" t="s">
        <v>866</v>
      </c>
      <c r="B38" s="34" t="str">
        <f aca="false">IF(A38="","saisir code MAEC (colonne A)",RIGHT(A38,4))</f>
        <v>ESP4</v>
      </c>
      <c r="C38" s="34" t="str">
        <f aca="false">IFERROR(VLOOKUP(LEFT(A38,7),Opérateur_Territoire!$B$2:$D$120,2,0),"à saisir (Opérateur_Territoire)")</f>
        <v>CA 55</v>
      </c>
      <c r="D38" s="34" t="str">
        <f aca="false">LEFT(A38,7)</f>
        <v>GE_DEMN</v>
      </c>
      <c r="E38" s="34" t="str">
        <f aca="false">IFERROR(VLOOKUP(LEFT(A38,7),Opérateur_Territoire!$B$2:$D$120,3,0),"à saisir (Opérateur_Territoire)")</f>
        <v>Bois de Demange, Saint-Joire – Natura 2000</v>
      </c>
      <c r="F38" s="35" t="str">
        <f aca="false">IFERROR(VLOOKUP(LEFT(A38,7),Opérateur_Territoire!$B$2:$J$120,6,0),"à saisir (Opérateur_Territoire)")</f>
        <v>Chambre d'agriculture de la Meuse</v>
      </c>
      <c r="G38" s="35" t="str">
        <f aca="false">IFERROR(VLOOKUP(LEFT(A38,7),Opérateur_Territoire!$B$2:$J$120,7,0),"à saisir (Opérateur_Territoire)")</f>
        <v>Les Roises – Savonnières-devant-Bar – CS 10229 – 55005 BAR-LE-DUC CEDEX</v>
      </c>
      <c r="H38" s="35" t="str">
        <f aca="false">IFERROR(VLOOKUP(LEFT(A38,7),Opérateur_Territoire!$B$2:$J$120,8,0),"à saisir (Opérateur_Territoire)")</f>
        <v>03 29 76 81 20</v>
      </c>
      <c r="I38" s="35" t="str">
        <f aca="false">IFERROR(VLOOKUP(LEFT(A38,7),Opérateur_Territoire!$B$2:$J$120,9,0),"à saisir (Opérateur_Territoire)")</f>
        <v>nicolas.henry@meuse.chambagri.fr</v>
      </c>
      <c r="J38" s="35"/>
      <c r="K38" s="35"/>
      <c r="L38" s="36"/>
      <c r="M38" s="80"/>
      <c r="N38" s="80"/>
      <c r="O38" s="81"/>
      <c r="P38" s="82" t="str">
        <f aca="false">IF(AND(M38&lt;&gt;"",O38&lt;&gt;""),M38+O38,IF(AND(N38&lt;&gt;"",O38&lt;&gt;""),N38+O38,""))</f>
        <v/>
      </c>
      <c r="Q38" s="81"/>
      <c r="R38" s="82" t="str">
        <f aca="false">IF(AND(M38&lt;&gt;"",Q38&lt;&gt;""),M38+Q38,IF(AND(N38&lt;&gt;"",Q38&lt;&gt;""),N38+Q38,""))</f>
        <v/>
      </c>
      <c r="S38" s="83"/>
      <c r="T38" s="83"/>
      <c r="U38" s="83"/>
      <c r="V38" s="83"/>
      <c r="W38" s="84"/>
      <c r="X38" s="85"/>
      <c r="Y38" s="86"/>
      <c r="Z38" s="86"/>
      <c r="AA38" s="42"/>
      <c r="AB38" s="87"/>
      <c r="AC38" s="87"/>
      <c r="AD38" s="87"/>
      <c r="AE38" s="42"/>
      <c r="AF38" s="42"/>
      <c r="AG38" s="88"/>
      <c r="AH38" s="42"/>
      <c r="AI38" s="88"/>
      <c r="AJ38" s="42"/>
      <c r="AK38" s="88"/>
      <c r="AL38" s="42"/>
      <c r="AM38" s="88"/>
      <c r="AN38" s="42"/>
      <c r="AO38" s="88"/>
      <c r="AP38" s="42"/>
      <c r="AQ38" s="88"/>
      <c r="AR38" s="42"/>
      <c r="AS38" s="88"/>
      <c r="AT38" s="42"/>
      <c r="AU38" s="88"/>
      <c r="AV38" s="42"/>
      <c r="AW38" s="88"/>
      <c r="AX38" s="42"/>
      <c r="AY38" s="88"/>
      <c r="AZ38" s="42"/>
      <c r="BA38" s="88"/>
      <c r="BB38" s="42"/>
      <c r="BC38" s="88"/>
      <c r="BD38" s="89"/>
      <c r="BE38" s="89"/>
      <c r="BF38" s="90"/>
      <c r="BG38" s="90"/>
      <c r="BH38" s="91"/>
      <c r="BI38" s="92"/>
      <c r="BJ38" s="92"/>
      <c r="AMI38" s="19"/>
      <c r="AMJ38" s="19"/>
    </row>
    <row r="39" s="93" customFormat="true" ht="25.5" hidden="false" customHeight="true" outlineLevel="0" collapsed="false">
      <c r="A39" s="33" t="s">
        <v>867</v>
      </c>
      <c r="B39" s="34" t="str">
        <f aca="false">IF(A39="","saisir code MAEC (colonne A)",RIGHT(A39,4))</f>
        <v>MHU1</v>
      </c>
      <c r="C39" s="34" t="str">
        <f aca="false">IFERROR(VLOOKUP(LEFT(A39,7),Opérateur_Territoire!$B$2:$D$120,2,0),"à saisir (Opérateur_Territoire)")</f>
        <v>CA 55</v>
      </c>
      <c r="D39" s="34" t="str">
        <f aca="false">LEFT(A39,7)</f>
        <v>GE_DEMN</v>
      </c>
      <c r="E39" s="34" t="str">
        <f aca="false">IFERROR(VLOOKUP(LEFT(A39,7),Opérateur_Territoire!$B$2:$D$120,3,0),"à saisir (Opérateur_Territoire)")</f>
        <v>Bois de Demange, Saint-Joire – Natura 2000</v>
      </c>
      <c r="F39" s="35" t="str">
        <f aca="false">IFERROR(VLOOKUP(LEFT(A39,7),Opérateur_Territoire!$B$2:$J$120,6,0),"à saisir (Opérateur_Territoire)")</f>
        <v>Chambre d'agriculture de la Meuse</v>
      </c>
      <c r="G39" s="35" t="str">
        <f aca="false">IFERROR(VLOOKUP(LEFT(A39,7),Opérateur_Territoire!$B$2:$J$120,7,0),"à saisir (Opérateur_Territoire)")</f>
        <v>Les Roises – Savonnières-devant-Bar – CS 10229 – 55005 BAR-LE-DUC CEDEX</v>
      </c>
      <c r="H39" s="35" t="str">
        <f aca="false">IFERROR(VLOOKUP(LEFT(A39,7),Opérateur_Territoire!$B$2:$J$120,8,0),"à saisir (Opérateur_Territoire)")</f>
        <v>03 29 76 81 20</v>
      </c>
      <c r="I39" s="35" t="str">
        <f aca="false">IFERROR(VLOOKUP(LEFT(A39,7),Opérateur_Territoire!$B$2:$J$120,9,0),"à saisir (Opérateur_Territoire)")</f>
        <v>nicolas.henry@meuse.chambagri.fr</v>
      </c>
      <c r="J39" s="35"/>
      <c r="K39" s="35"/>
      <c r="L39" s="36"/>
      <c r="M39" s="80"/>
      <c r="N39" s="80"/>
      <c r="O39" s="81"/>
      <c r="P39" s="82" t="str">
        <f aca="false">IF(AND(M39&lt;&gt;"",O39&lt;&gt;""),M39+O39,IF(AND(N39&lt;&gt;"",O39&lt;&gt;""),N39+O39,""))</f>
        <v/>
      </c>
      <c r="Q39" s="81"/>
      <c r="R39" s="82" t="str">
        <f aca="false">IF(AND(M39&lt;&gt;"",Q39&lt;&gt;""),M39+Q39,IF(AND(N39&lt;&gt;"",Q39&lt;&gt;""),N39+Q39,""))</f>
        <v/>
      </c>
      <c r="S39" s="83"/>
      <c r="T39" s="83"/>
      <c r="U39" s="83"/>
      <c r="V39" s="83"/>
      <c r="W39" s="84"/>
      <c r="X39" s="85"/>
      <c r="Y39" s="86"/>
      <c r="Z39" s="86"/>
      <c r="AA39" s="42"/>
      <c r="AB39" s="87"/>
      <c r="AC39" s="87"/>
      <c r="AD39" s="87"/>
      <c r="AE39" s="42"/>
      <c r="AF39" s="42"/>
      <c r="AG39" s="88"/>
      <c r="AH39" s="42"/>
      <c r="AI39" s="88"/>
      <c r="AJ39" s="42"/>
      <c r="AK39" s="88"/>
      <c r="AL39" s="42"/>
      <c r="AM39" s="88"/>
      <c r="AN39" s="42"/>
      <c r="AO39" s="88"/>
      <c r="AP39" s="42"/>
      <c r="AQ39" s="88"/>
      <c r="AR39" s="42"/>
      <c r="AS39" s="88"/>
      <c r="AT39" s="42"/>
      <c r="AU39" s="88"/>
      <c r="AV39" s="42"/>
      <c r="AW39" s="88"/>
      <c r="AX39" s="42"/>
      <c r="AY39" s="88"/>
      <c r="AZ39" s="42"/>
      <c r="BA39" s="88"/>
      <c r="BB39" s="42"/>
      <c r="BC39" s="88"/>
      <c r="BD39" s="89"/>
      <c r="BE39" s="89"/>
      <c r="BF39" s="90"/>
      <c r="BG39" s="90"/>
      <c r="BH39" s="91"/>
      <c r="BI39" s="92"/>
      <c r="BJ39" s="92"/>
      <c r="AMI39" s="19"/>
      <c r="AMJ39" s="19"/>
    </row>
    <row r="40" s="93" customFormat="true" ht="25.5" hidden="false" customHeight="true" outlineLevel="0" collapsed="false">
      <c r="A40" s="33" t="s">
        <v>868</v>
      </c>
      <c r="B40" s="34" t="str">
        <f aca="false">IF(A40="","saisir code MAEC (colonne A)",RIGHT(A40,4))</f>
        <v>ESP1</v>
      </c>
      <c r="C40" s="34" t="str">
        <f aca="false">IFERROR(VLOOKUP(LEFT(A40,7),Opérateur_Territoire!$B$2:$D$120,2,0),"à saisir (Opérateur_Territoire)")</f>
        <v>CA 55</v>
      </c>
      <c r="D40" s="34" t="str">
        <f aca="false">LEFT(A40,7)</f>
        <v>GE_PAGN</v>
      </c>
      <c r="E40" s="34" t="str">
        <f aca="false">IFERROR(VLOOKUP(LEFT(A40,7),Opérateur_Territoire!$B$2:$D$120,3,0),"à saisir (Opérateur_Territoire)")</f>
        <v>Marais de Pagny-sur-Meuse – Natura 2000</v>
      </c>
      <c r="F40" s="35" t="str">
        <f aca="false">IFERROR(VLOOKUP(LEFT(A40,7),Opérateur_Territoire!$B$2:$J$120,6,0),"à saisir (Opérateur_Territoire)")</f>
        <v>Chambre d'agriculture de la Meuse</v>
      </c>
      <c r="G40" s="35" t="str">
        <f aca="false">IFERROR(VLOOKUP(LEFT(A40,7),Opérateur_Territoire!$B$2:$J$120,7,0),"à saisir (Opérateur_Territoire)")</f>
        <v>Les Roises – Savonnières-devant-Bar – CS 10229 – 55005 BAR-LE-DUC CEDEX</v>
      </c>
      <c r="H40" s="35" t="str">
        <f aca="false">IFERROR(VLOOKUP(LEFT(A40,7),Opérateur_Territoire!$B$2:$J$120,8,0),"à saisir (Opérateur_Territoire)")</f>
        <v>03 29 76 81 20</v>
      </c>
      <c r="I40" s="35" t="str">
        <f aca="false">IFERROR(VLOOKUP(LEFT(A40,7),Opérateur_Territoire!$B$2:$J$120,9,0),"à saisir (Opérateur_Territoire)")</f>
        <v>nicolas.henry@meuse.chambagri.fr</v>
      </c>
      <c r="J40" s="35"/>
      <c r="K40" s="35"/>
      <c r="L40" s="36"/>
      <c r="M40" s="80"/>
      <c r="N40" s="80"/>
      <c r="O40" s="81"/>
      <c r="P40" s="82" t="str">
        <f aca="false">IF(AND(M40&lt;&gt;"",O40&lt;&gt;""),M40+O40,IF(AND(N40&lt;&gt;"",O40&lt;&gt;""),N40+O40,""))</f>
        <v/>
      </c>
      <c r="Q40" s="81"/>
      <c r="R40" s="82" t="str">
        <f aca="false">IF(AND(M40&lt;&gt;"",Q40&lt;&gt;""),M40+Q40,IF(AND(N40&lt;&gt;"",Q40&lt;&gt;""),N40+Q40,""))</f>
        <v/>
      </c>
      <c r="S40" s="83"/>
      <c r="T40" s="83"/>
      <c r="U40" s="83"/>
      <c r="V40" s="83"/>
      <c r="W40" s="84"/>
      <c r="X40" s="85"/>
      <c r="Y40" s="86"/>
      <c r="Z40" s="86"/>
      <c r="AA40" s="42"/>
      <c r="AB40" s="87"/>
      <c r="AC40" s="87"/>
      <c r="AD40" s="87"/>
      <c r="AE40" s="42"/>
      <c r="AF40" s="42"/>
      <c r="AG40" s="88"/>
      <c r="AH40" s="42"/>
      <c r="AI40" s="88"/>
      <c r="AJ40" s="42"/>
      <c r="AK40" s="88"/>
      <c r="AL40" s="42"/>
      <c r="AM40" s="88"/>
      <c r="AN40" s="42"/>
      <c r="AO40" s="88"/>
      <c r="AP40" s="42"/>
      <c r="AQ40" s="88"/>
      <c r="AR40" s="42"/>
      <c r="AS40" s="88"/>
      <c r="AT40" s="42"/>
      <c r="AU40" s="88"/>
      <c r="AV40" s="42"/>
      <c r="AW40" s="88"/>
      <c r="AX40" s="42"/>
      <c r="AY40" s="88"/>
      <c r="AZ40" s="42"/>
      <c r="BA40" s="88"/>
      <c r="BB40" s="42"/>
      <c r="BC40" s="88"/>
      <c r="BD40" s="89"/>
      <c r="BE40" s="89"/>
      <c r="BF40" s="90"/>
      <c r="BG40" s="90"/>
      <c r="BH40" s="91"/>
      <c r="BI40" s="92"/>
      <c r="BJ40" s="92"/>
      <c r="AMI40" s="19"/>
      <c r="AMJ40" s="19"/>
    </row>
    <row r="41" s="93" customFormat="true" ht="25.5" hidden="false" customHeight="true" outlineLevel="0" collapsed="false">
      <c r="A41" s="33" t="s">
        <v>869</v>
      </c>
      <c r="B41" s="34" t="str">
        <f aca="false">IF(A41="","saisir code MAEC (colonne A)",RIGHT(A41,4))</f>
        <v>ESP2</v>
      </c>
      <c r="C41" s="34" t="str">
        <f aca="false">IFERROR(VLOOKUP(LEFT(A41,7),Opérateur_Territoire!$B$2:$D$120,2,0),"à saisir (Opérateur_Territoire)")</f>
        <v>CA 55</v>
      </c>
      <c r="D41" s="34" t="str">
        <f aca="false">LEFT(A41,7)</f>
        <v>GE_PAGN</v>
      </c>
      <c r="E41" s="34" t="str">
        <f aca="false">IFERROR(VLOOKUP(LEFT(A41,7),Opérateur_Territoire!$B$2:$D$120,3,0),"à saisir (Opérateur_Territoire)")</f>
        <v>Marais de Pagny-sur-Meuse – Natura 2000</v>
      </c>
      <c r="F41" s="35" t="str">
        <f aca="false">IFERROR(VLOOKUP(LEFT(A41,7),Opérateur_Territoire!$B$2:$J$120,6,0),"à saisir (Opérateur_Territoire)")</f>
        <v>Chambre d'agriculture de la Meuse</v>
      </c>
      <c r="G41" s="35" t="str">
        <f aca="false">IFERROR(VLOOKUP(LEFT(A41,7),Opérateur_Territoire!$B$2:$J$120,7,0),"à saisir (Opérateur_Territoire)")</f>
        <v>Les Roises – Savonnières-devant-Bar – CS 10229 – 55005 BAR-LE-DUC CEDEX</v>
      </c>
      <c r="H41" s="35" t="str">
        <f aca="false">IFERROR(VLOOKUP(LEFT(A41,7),Opérateur_Territoire!$B$2:$J$120,8,0),"à saisir (Opérateur_Territoire)")</f>
        <v>03 29 76 81 20</v>
      </c>
      <c r="I41" s="35" t="str">
        <f aca="false">IFERROR(VLOOKUP(LEFT(A41,7),Opérateur_Territoire!$B$2:$J$120,9,0),"à saisir (Opérateur_Territoire)")</f>
        <v>nicolas.henry@meuse.chambagri.fr</v>
      </c>
      <c r="J41" s="35"/>
      <c r="K41" s="35"/>
      <c r="L41" s="36"/>
      <c r="M41" s="80"/>
      <c r="N41" s="80"/>
      <c r="O41" s="81"/>
      <c r="P41" s="82" t="str">
        <f aca="false">IF(AND(M41&lt;&gt;"",O41&lt;&gt;""),M41+O41,IF(AND(N41&lt;&gt;"",O41&lt;&gt;""),N41+O41,""))</f>
        <v/>
      </c>
      <c r="Q41" s="81"/>
      <c r="R41" s="82" t="str">
        <f aca="false">IF(AND(M41&lt;&gt;"",Q41&lt;&gt;""),M41+Q41,IF(AND(N41&lt;&gt;"",Q41&lt;&gt;""),N41+Q41,""))</f>
        <v/>
      </c>
      <c r="S41" s="83"/>
      <c r="T41" s="83"/>
      <c r="U41" s="83"/>
      <c r="V41" s="83"/>
      <c r="W41" s="84"/>
      <c r="X41" s="85"/>
      <c r="Y41" s="86"/>
      <c r="Z41" s="86"/>
      <c r="AA41" s="42"/>
      <c r="AB41" s="87"/>
      <c r="AC41" s="87"/>
      <c r="AD41" s="87"/>
      <c r="AE41" s="42"/>
      <c r="AF41" s="42"/>
      <c r="AG41" s="88"/>
      <c r="AH41" s="42"/>
      <c r="AI41" s="88"/>
      <c r="AJ41" s="42"/>
      <c r="AK41" s="88"/>
      <c r="AL41" s="42"/>
      <c r="AM41" s="88"/>
      <c r="AN41" s="42"/>
      <c r="AO41" s="88"/>
      <c r="AP41" s="42"/>
      <c r="AQ41" s="88"/>
      <c r="AR41" s="42"/>
      <c r="AS41" s="88"/>
      <c r="AT41" s="42"/>
      <c r="AU41" s="88"/>
      <c r="AV41" s="42"/>
      <c r="AW41" s="88"/>
      <c r="AX41" s="42"/>
      <c r="AY41" s="88"/>
      <c r="AZ41" s="42"/>
      <c r="BA41" s="88"/>
      <c r="BB41" s="42"/>
      <c r="BC41" s="88"/>
      <c r="BD41" s="89"/>
      <c r="BE41" s="89"/>
      <c r="BF41" s="90"/>
      <c r="BG41" s="90"/>
      <c r="BH41" s="91"/>
      <c r="BI41" s="92"/>
      <c r="BJ41" s="92"/>
      <c r="AMI41" s="19"/>
      <c r="AMJ41" s="19"/>
    </row>
    <row r="42" s="93" customFormat="true" ht="25.5" hidden="false" customHeight="true" outlineLevel="0" collapsed="false">
      <c r="A42" s="33" t="s">
        <v>870</v>
      </c>
      <c r="B42" s="34" t="str">
        <f aca="false">IF(A42="","saisir code MAEC (colonne A)",RIGHT(A42,4))</f>
        <v>ESP3</v>
      </c>
      <c r="C42" s="34" t="str">
        <f aca="false">IFERROR(VLOOKUP(LEFT(A42,7),Opérateur_Territoire!$B$2:$D$120,2,0),"à saisir (Opérateur_Territoire)")</f>
        <v>CA 55</v>
      </c>
      <c r="D42" s="34" t="str">
        <f aca="false">LEFT(A42,7)</f>
        <v>GE_PAGN</v>
      </c>
      <c r="E42" s="34" t="str">
        <f aca="false">IFERROR(VLOOKUP(LEFT(A42,7),Opérateur_Territoire!$B$2:$D$120,3,0),"à saisir (Opérateur_Territoire)")</f>
        <v>Marais de Pagny-sur-Meuse – Natura 2000</v>
      </c>
      <c r="F42" s="35" t="str">
        <f aca="false">IFERROR(VLOOKUP(LEFT(A42,7),Opérateur_Territoire!$B$2:$J$120,6,0),"à saisir (Opérateur_Territoire)")</f>
        <v>Chambre d'agriculture de la Meuse</v>
      </c>
      <c r="G42" s="35" t="str">
        <f aca="false">IFERROR(VLOOKUP(LEFT(A42,7),Opérateur_Territoire!$B$2:$J$120,7,0),"à saisir (Opérateur_Territoire)")</f>
        <v>Les Roises – Savonnières-devant-Bar – CS 10229 – 55005 BAR-LE-DUC CEDEX</v>
      </c>
      <c r="H42" s="35" t="str">
        <f aca="false">IFERROR(VLOOKUP(LEFT(A42,7),Opérateur_Territoire!$B$2:$J$120,8,0),"à saisir (Opérateur_Territoire)")</f>
        <v>03 29 76 81 20</v>
      </c>
      <c r="I42" s="35" t="str">
        <f aca="false">IFERROR(VLOOKUP(LEFT(A42,7),Opérateur_Territoire!$B$2:$J$120,9,0),"à saisir (Opérateur_Territoire)")</f>
        <v>nicolas.henry@meuse.chambagri.fr</v>
      </c>
      <c r="J42" s="35"/>
      <c r="K42" s="35"/>
      <c r="L42" s="36"/>
      <c r="M42" s="80"/>
      <c r="N42" s="80"/>
      <c r="O42" s="81"/>
      <c r="P42" s="82" t="str">
        <f aca="false">IF(AND(M42&lt;&gt;"",O42&lt;&gt;""),M42+O42,IF(AND(N42&lt;&gt;"",O42&lt;&gt;""),N42+O42,""))</f>
        <v/>
      </c>
      <c r="Q42" s="81"/>
      <c r="R42" s="82" t="str">
        <f aca="false">IF(AND(M42&lt;&gt;"",Q42&lt;&gt;""),M42+Q42,IF(AND(N42&lt;&gt;"",Q42&lt;&gt;""),N42+Q42,""))</f>
        <v/>
      </c>
      <c r="S42" s="83"/>
      <c r="T42" s="83"/>
      <c r="U42" s="83"/>
      <c r="V42" s="83"/>
      <c r="W42" s="84"/>
      <c r="X42" s="85"/>
      <c r="Y42" s="86"/>
      <c r="Z42" s="86"/>
      <c r="AA42" s="42"/>
      <c r="AB42" s="87"/>
      <c r="AC42" s="87"/>
      <c r="AD42" s="87"/>
      <c r="AE42" s="42"/>
      <c r="AF42" s="42"/>
      <c r="AG42" s="88"/>
      <c r="AH42" s="42"/>
      <c r="AI42" s="88"/>
      <c r="AJ42" s="42"/>
      <c r="AK42" s="88"/>
      <c r="AL42" s="42"/>
      <c r="AM42" s="88"/>
      <c r="AN42" s="42"/>
      <c r="AO42" s="88"/>
      <c r="AP42" s="42"/>
      <c r="AQ42" s="88"/>
      <c r="AR42" s="42"/>
      <c r="AS42" s="88"/>
      <c r="AT42" s="42"/>
      <c r="AU42" s="88"/>
      <c r="AV42" s="42"/>
      <c r="AW42" s="88"/>
      <c r="AX42" s="42"/>
      <c r="AY42" s="88"/>
      <c r="AZ42" s="42"/>
      <c r="BA42" s="88"/>
      <c r="BB42" s="42"/>
      <c r="BC42" s="88"/>
      <c r="BD42" s="89"/>
      <c r="BE42" s="89"/>
      <c r="BF42" s="90"/>
      <c r="BG42" s="90"/>
      <c r="BH42" s="91"/>
      <c r="BI42" s="92"/>
      <c r="BJ42" s="92"/>
      <c r="AMI42" s="19"/>
      <c r="AMJ42" s="19"/>
    </row>
    <row r="43" s="93" customFormat="true" ht="25.5" hidden="false" customHeight="true" outlineLevel="0" collapsed="false">
      <c r="A43" s="33" t="s">
        <v>871</v>
      </c>
      <c r="B43" s="34" t="str">
        <f aca="false">IF(A43="","saisir code MAEC (colonne A)",RIGHT(A43,4))</f>
        <v>ESP4</v>
      </c>
      <c r="C43" s="34" t="str">
        <f aca="false">IFERROR(VLOOKUP(LEFT(A43,7),Opérateur_Territoire!$B$2:$D$120,2,0),"à saisir (Opérateur_Territoire)")</f>
        <v>CA 55</v>
      </c>
      <c r="D43" s="34" t="str">
        <f aca="false">LEFT(A43,7)</f>
        <v>GE_PAGN</v>
      </c>
      <c r="E43" s="34" t="str">
        <f aca="false">IFERROR(VLOOKUP(LEFT(A43,7),Opérateur_Territoire!$B$2:$D$120,3,0),"à saisir (Opérateur_Territoire)")</f>
        <v>Marais de Pagny-sur-Meuse – Natura 2000</v>
      </c>
      <c r="F43" s="35" t="str">
        <f aca="false">IFERROR(VLOOKUP(LEFT(A43,7),Opérateur_Territoire!$B$2:$J$120,6,0),"à saisir (Opérateur_Territoire)")</f>
        <v>Chambre d'agriculture de la Meuse</v>
      </c>
      <c r="G43" s="35" t="str">
        <f aca="false">IFERROR(VLOOKUP(LEFT(A43,7),Opérateur_Territoire!$B$2:$J$120,7,0),"à saisir (Opérateur_Territoire)")</f>
        <v>Les Roises – Savonnières-devant-Bar – CS 10229 – 55005 BAR-LE-DUC CEDEX</v>
      </c>
      <c r="H43" s="35" t="str">
        <f aca="false">IFERROR(VLOOKUP(LEFT(A43,7),Opérateur_Territoire!$B$2:$J$120,8,0),"à saisir (Opérateur_Territoire)")</f>
        <v>03 29 76 81 20</v>
      </c>
      <c r="I43" s="35" t="str">
        <f aca="false">IFERROR(VLOOKUP(LEFT(A43,7),Opérateur_Territoire!$B$2:$J$120,9,0),"à saisir (Opérateur_Territoire)")</f>
        <v>nicolas.henry@meuse.chambagri.fr</v>
      </c>
      <c r="J43" s="35"/>
      <c r="K43" s="35"/>
      <c r="L43" s="36"/>
      <c r="M43" s="80"/>
      <c r="N43" s="80"/>
      <c r="O43" s="81"/>
      <c r="P43" s="82" t="str">
        <f aca="false">IF(AND(M43&lt;&gt;"",O43&lt;&gt;""),M43+O43,IF(AND(N43&lt;&gt;"",O43&lt;&gt;""),N43+O43,""))</f>
        <v/>
      </c>
      <c r="Q43" s="81"/>
      <c r="R43" s="82" t="str">
        <f aca="false">IF(AND(M43&lt;&gt;"",Q43&lt;&gt;""),M43+Q43,IF(AND(N43&lt;&gt;"",Q43&lt;&gt;""),N43+Q43,""))</f>
        <v/>
      </c>
      <c r="S43" s="83"/>
      <c r="T43" s="83"/>
      <c r="U43" s="83"/>
      <c r="V43" s="83"/>
      <c r="W43" s="84"/>
      <c r="X43" s="85"/>
      <c r="Y43" s="86"/>
      <c r="Z43" s="86"/>
      <c r="AA43" s="42"/>
      <c r="AB43" s="87"/>
      <c r="AC43" s="87"/>
      <c r="AD43" s="87"/>
      <c r="AE43" s="42"/>
      <c r="AF43" s="42"/>
      <c r="AG43" s="88"/>
      <c r="AH43" s="42"/>
      <c r="AI43" s="88"/>
      <c r="AJ43" s="42"/>
      <c r="AK43" s="88"/>
      <c r="AL43" s="42"/>
      <c r="AM43" s="88"/>
      <c r="AN43" s="42"/>
      <c r="AO43" s="88"/>
      <c r="AP43" s="42"/>
      <c r="AQ43" s="88"/>
      <c r="AR43" s="42"/>
      <c r="AS43" s="88"/>
      <c r="AT43" s="42"/>
      <c r="AU43" s="88"/>
      <c r="AV43" s="42"/>
      <c r="AW43" s="88"/>
      <c r="AX43" s="42"/>
      <c r="AY43" s="88"/>
      <c r="AZ43" s="42"/>
      <c r="BA43" s="88"/>
      <c r="BB43" s="42"/>
      <c r="BC43" s="88"/>
      <c r="BD43" s="89"/>
      <c r="BE43" s="89"/>
      <c r="BF43" s="90"/>
      <c r="BG43" s="90"/>
      <c r="BH43" s="91"/>
      <c r="BI43" s="92"/>
      <c r="BJ43" s="92"/>
      <c r="AMI43" s="19"/>
      <c r="AMJ43" s="19"/>
    </row>
    <row r="44" s="93" customFormat="true" ht="25.5" hidden="false" customHeight="true" outlineLevel="0" collapsed="false">
      <c r="A44" s="33" t="s">
        <v>872</v>
      </c>
      <c r="B44" s="34" t="str">
        <f aca="false">IF(A44="","saisir code MAEC (colonne A)",RIGHT(A44,4))</f>
        <v>MHU1</v>
      </c>
      <c r="C44" s="34" t="str">
        <f aca="false">IFERROR(VLOOKUP(LEFT(A44,7),Opérateur_Territoire!$B$2:$D$120,2,0),"à saisir (Opérateur_Territoire)")</f>
        <v>CA 55</v>
      </c>
      <c r="D44" s="34" t="str">
        <f aca="false">LEFT(A44,7)</f>
        <v>GE_PAGN</v>
      </c>
      <c r="E44" s="34" t="str">
        <f aca="false">IFERROR(VLOOKUP(LEFT(A44,7),Opérateur_Territoire!$B$2:$D$120,3,0),"à saisir (Opérateur_Territoire)")</f>
        <v>Marais de Pagny-sur-Meuse – Natura 2000</v>
      </c>
      <c r="F44" s="35" t="str">
        <f aca="false">IFERROR(VLOOKUP(LEFT(A44,7),Opérateur_Territoire!$B$2:$J$120,6,0),"à saisir (Opérateur_Territoire)")</f>
        <v>Chambre d'agriculture de la Meuse</v>
      </c>
      <c r="G44" s="35" t="str">
        <f aca="false">IFERROR(VLOOKUP(LEFT(A44,7),Opérateur_Territoire!$B$2:$J$120,7,0),"à saisir (Opérateur_Territoire)")</f>
        <v>Les Roises – Savonnières-devant-Bar – CS 10229 – 55005 BAR-LE-DUC CEDEX</v>
      </c>
      <c r="H44" s="35" t="str">
        <f aca="false">IFERROR(VLOOKUP(LEFT(A44,7),Opérateur_Territoire!$B$2:$J$120,8,0),"à saisir (Opérateur_Territoire)")</f>
        <v>03 29 76 81 20</v>
      </c>
      <c r="I44" s="35" t="str">
        <f aca="false">IFERROR(VLOOKUP(LEFT(A44,7),Opérateur_Territoire!$B$2:$J$120,9,0),"à saisir (Opérateur_Territoire)")</f>
        <v>nicolas.henry@meuse.chambagri.fr</v>
      </c>
      <c r="J44" s="35"/>
      <c r="K44" s="35"/>
      <c r="L44" s="36"/>
      <c r="M44" s="80"/>
      <c r="N44" s="80"/>
      <c r="O44" s="81"/>
      <c r="P44" s="82" t="str">
        <f aca="false">IF(AND(M44&lt;&gt;"",O44&lt;&gt;""),M44+O44,IF(AND(N44&lt;&gt;"",O44&lt;&gt;""),N44+O44,""))</f>
        <v/>
      </c>
      <c r="Q44" s="81"/>
      <c r="R44" s="82" t="str">
        <f aca="false">IF(AND(M44&lt;&gt;"",Q44&lt;&gt;""),M44+Q44,IF(AND(N44&lt;&gt;"",Q44&lt;&gt;""),N44+Q44,""))</f>
        <v/>
      </c>
      <c r="S44" s="83"/>
      <c r="T44" s="83"/>
      <c r="U44" s="83"/>
      <c r="V44" s="83"/>
      <c r="W44" s="84"/>
      <c r="X44" s="85"/>
      <c r="Y44" s="86"/>
      <c r="Z44" s="86"/>
      <c r="AA44" s="42"/>
      <c r="AB44" s="87"/>
      <c r="AC44" s="87"/>
      <c r="AD44" s="87"/>
      <c r="AE44" s="42"/>
      <c r="AF44" s="42"/>
      <c r="AG44" s="88"/>
      <c r="AH44" s="42"/>
      <c r="AI44" s="88"/>
      <c r="AJ44" s="42"/>
      <c r="AK44" s="88"/>
      <c r="AL44" s="42"/>
      <c r="AM44" s="88"/>
      <c r="AN44" s="42"/>
      <c r="AO44" s="88"/>
      <c r="AP44" s="42"/>
      <c r="AQ44" s="88"/>
      <c r="AR44" s="42"/>
      <c r="AS44" s="88"/>
      <c r="AT44" s="42"/>
      <c r="AU44" s="88"/>
      <c r="AV44" s="42"/>
      <c r="AW44" s="88"/>
      <c r="AX44" s="42"/>
      <c r="AY44" s="88"/>
      <c r="AZ44" s="42"/>
      <c r="BA44" s="88"/>
      <c r="BB44" s="42"/>
      <c r="BC44" s="88"/>
      <c r="BD44" s="89"/>
      <c r="BE44" s="89"/>
      <c r="BF44" s="90"/>
      <c r="BG44" s="90"/>
      <c r="BH44" s="91"/>
      <c r="BI44" s="92"/>
      <c r="BJ44" s="92"/>
      <c r="AMI44" s="19"/>
      <c r="AMJ44" s="19"/>
    </row>
    <row r="45" s="93" customFormat="true" ht="25.5" hidden="false" customHeight="true" outlineLevel="0" collapsed="false">
      <c r="A45" s="33" t="s">
        <v>873</v>
      </c>
      <c r="B45" s="34" t="str">
        <f aca="false">IF(A45="","saisir code MAEC (colonne A)",RIGHT(A45,4))</f>
        <v>ESP1</v>
      </c>
      <c r="C45" s="34" t="str">
        <f aca="false">IFERROR(VLOOKUP(LEFT(A45,7),Opérateur_Territoire!$B$2:$D$120,2,0),"à saisir (Opérateur_Territoire)")</f>
        <v>CA 55</v>
      </c>
      <c r="D45" s="34" t="str">
        <f aca="false">LEFT(A45,7)</f>
        <v>GE_SPIN</v>
      </c>
      <c r="E45" s="34" t="str">
        <f aca="false">IFERROR(VLOOKUP(LEFT(A45,7),Opérateur_Territoire!$B$2:$D$120,3,0),"à saisir (Opérateur_Territoire)")</f>
        <v>Forêts et zones humides du pays de Spincourt – Natura 2000</v>
      </c>
      <c r="F45" s="35" t="str">
        <f aca="false">IFERROR(VLOOKUP(LEFT(A45,7),Opérateur_Territoire!$B$2:$J$120,6,0),"à saisir (Opérateur_Territoire)")</f>
        <v>Chambre d'agriculture de la Meuse</v>
      </c>
      <c r="G45" s="35" t="str">
        <f aca="false">IFERROR(VLOOKUP(LEFT(A45,7),Opérateur_Territoire!$B$2:$J$120,7,0),"à saisir (Opérateur_Territoire)")</f>
        <v>Les Roises – Savonnières-devant-Bar – CS 10229 – 55005 BAR-LE-DUC CEDEX</v>
      </c>
      <c r="H45" s="35" t="str">
        <f aca="false">IFERROR(VLOOKUP(LEFT(A45,7),Opérateur_Territoire!$B$2:$J$120,8,0),"à saisir (Opérateur_Territoire)")</f>
        <v>03 29 76 81 20</v>
      </c>
      <c r="I45" s="35" t="str">
        <f aca="false">IFERROR(VLOOKUP(LEFT(A45,7),Opérateur_Territoire!$B$2:$J$120,9,0),"à saisir (Opérateur_Territoire)")</f>
        <v>nicolas.henry@meuse.chambagri.fr</v>
      </c>
      <c r="J45" s="35"/>
      <c r="K45" s="35"/>
      <c r="L45" s="36"/>
      <c r="M45" s="80"/>
      <c r="N45" s="80"/>
      <c r="O45" s="81"/>
      <c r="P45" s="82" t="str">
        <f aca="false">IF(AND(M45&lt;&gt;"",O45&lt;&gt;""),M45+O45,IF(AND(N45&lt;&gt;"",O45&lt;&gt;""),N45+O45,""))</f>
        <v/>
      </c>
      <c r="Q45" s="81"/>
      <c r="R45" s="82" t="str">
        <f aca="false">IF(AND(M45&lt;&gt;"",Q45&lt;&gt;""),M45+Q45,IF(AND(N45&lt;&gt;"",Q45&lt;&gt;""),N45+Q45,""))</f>
        <v/>
      </c>
      <c r="S45" s="83"/>
      <c r="T45" s="83"/>
      <c r="U45" s="83"/>
      <c r="V45" s="83"/>
      <c r="W45" s="84"/>
      <c r="X45" s="85"/>
      <c r="Y45" s="86"/>
      <c r="Z45" s="86"/>
      <c r="AA45" s="42"/>
      <c r="AB45" s="87"/>
      <c r="AC45" s="87"/>
      <c r="AD45" s="87"/>
      <c r="AE45" s="42"/>
      <c r="AF45" s="42"/>
      <c r="AG45" s="88"/>
      <c r="AH45" s="42"/>
      <c r="AI45" s="88"/>
      <c r="AJ45" s="42"/>
      <c r="AK45" s="88"/>
      <c r="AL45" s="42"/>
      <c r="AM45" s="88"/>
      <c r="AN45" s="42"/>
      <c r="AO45" s="88"/>
      <c r="AP45" s="42"/>
      <c r="AQ45" s="88"/>
      <c r="AR45" s="42"/>
      <c r="AS45" s="88"/>
      <c r="AT45" s="42"/>
      <c r="AU45" s="88"/>
      <c r="AV45" s="42"/>
      <c r="AW45" s="88"/>
      <c r="AX45" s="42"/>
      <c r="AY45" s="88"/>
      <c r="AZ45" s="42"/>
      <c r="BA45" s="88"/>
      <c r="BB45" s="42"/>
      <c r="BC45" s="88"/>
      <c r="BD45" s="89"/>
      <c r="BE45" s="89"/>
      <c r="BF45" s="90"/>
      <c r="BG45" s="90"/>
      <c r="BH45" s="91"/>
      <c r="BI45" s="92"/>
      <c r="BJ45" s="92"/>
      <c r="AMI45" s="19"/>
      <c r="AMJ45" s="19"/>
    </row>
    <row r="46" s="93" customFormat="true" ht="25.5" hidden="false" customHeight="true" outlineLevel="0" collapsed="false">
      <c r="A46" s="33" t="s">
        <v>874</v>
      </c>
      <c r="B46" s="34" t="str">
        <f aca="false">IF(A46="","saisir code MAEC (colonne A)",RIGHT(A46,4))</f>
        <v>ESP2</v>
      </c>
      <c r="C46" s="34" t="str">
        <f aca="false">IFERROR(VLOOKUP(LEFT(A46,7),Opérateur_Territoire!$B$2:$D$120,2,0),"à saisir (Opérateur_Territoire)")</f>
        <v>CA 55</v>
      </c>
      <c r="D46" s="34" t="str">
        <f aca="false">LEFT(A46,7)</f>
        <v>GE_SPIN</v>
      </c>
      <c r="E46" s="34" t="str">
        <f aca="false">IFERROR(VLOOKUP(LEFT(A46,7),Opérateur_Territoire!$B$2:$D$120,3,0),"à saisir (Opérateur_Territoire)")</f>
        <v>Forêts et zones humides du pays de Spincourt – Natura 2000</v>
      </c>
      <c r="F46" s="35" t="str">
        <f aca="false">IFERROR(VLOOKUP(LEFT(A46,7),Opérateur_Territoire!$B$2:$J$120,6,0),"à saisir (Opérateur_Territoire)")</f>
        <v>Chambre d'agriculture de la Meuse</v>
      </c>
      <c r="G46" s="35" t="str">
        <f aca="false">IFERROR(VLOOKUP(LEFT(A46,7),Opérateur_Territoire!$B$2:$J$120,7,0),"à saisir (Opérateur_Territoire)")</f>
        <v>Les Roises – Savonnières-devant-Bar – CS 10229 – 55005 BAR-LE-DUC CEDEX</v>
      </c>
      <c r="H46" s="35" t="str">
        <f aca="false">IFERROR(VLOOKUP(LEFT(A46,7),Opérateur_Territoire!$B$2:$J$120,8,0),"à saisir (Opérateur_Territoire)")</f>
        <v>03 29 76 81 20</v>
      </c>
      <c r="I46" s="35" t="str">
        <f aca="false">IFERROR(VLOOKUP(LEFT(A46,7),Opérateur_Territoire!$B$2:$J$120,9,0),"à saisir (Opérateur_Territoire)")</f>
        <v>nicolas.henry@meuse.chambagri.fr</v>
      </c>
      <c r="J46" s="35"/>
      <c r="K46" s="35"/>
      <c r="L46" s="36"/>
      <c r="M46" s="80"/>
      <c r="N46" s="80"/>
      <c r="O46" s="81"/>
      <c r="P46" s="82" t="str">
        <f aca="false">IF(AND(M46&lt;&gt;"",O46&lt;&gt;""),M46+O46,IF(AND(N46&lt;&gt;"",O46&lt;&gt;""),N46+O46,""))</f>
        <v/>
      </c>
      <c r="Q46" s="81"/>
      <c r="R46" s="82" t="str">
        <f aca="false">IF(AND(M46&lt;&gt;"",Q46&lt;&gt;""),M46+Q46,IF(AND(N46&lt;&gt;"",Q46&lt;&gt;""),N46+Q46,""))</f>
        <v/>
      </c>
      <c r="S46" s="83"/>
      <c r="T46" s="83"/>
      <c r="U46" s="83"/>
      <c r="V46" s="83"/>
      <c r="W46" s="84"/>
      <c r="X46" s="85"/>
      <c r="Y46" s="86"/>
      <c r="Z46" s="86"/>
      <c r="AA46" s="42"/>
      <c r="AB46" s="87"/>
      <c r="AC46" s="87"/>
      <c r="AD46" s="87"/>
      <c r="AE46" s="42"/>
      <c r="AF46" s="42"/>
      <c r="AG46" s="88"/>
      <c r="AH46" s="42"/>
      <c r="AI46" s="88"/>
      <c r="AJ46" s="42"/>
      <c r="AK46" s="88"/>
      <c r="AL46" s="42"/>
      <c r="AM46" s="88"/>
      <c r="AN46" s="42"/>
      <c r="AO46" s="88"/>
      <c r="AP46" s="42"/>
      <c r="AQ46" s="88"/>
      <c r="AR46" s="42"/>
      <c r="AS46" s="88"/>
      <c r="AT46" s="42"/>
      <c r="AU46" s="88"/>
      <c r="AV46" s="42"/>
      <c r="AW46" s="88"/>
      <c r="AX46" s="42"/>
      <c r="AY46" s="88"/>
      <c r="AZ46" s="42"/>
      <c r="BA46" s="88"/>
      <c r="BB46" s="42"/>
      <c r="BC46" s="88"/>
      <c r="BD46" s="89"/>
      <c r="BE46" s="89"/>
      <c r="BF46" s="90"/>
      <c r="BG46" s="90"/>
      <c r="BH46" s="91"/>
      <c r="BI46" s="92"/>
      <c r="BJ46" s="92"/>
      <c r="AMI46" s="19"/>
      <c r="AMJ46" s="19"/>
    </row>
    <row r="47" s="93" customFormat="true" ht="25.5" hidden="false" customHeight="true" outlineLevel="0" collapsed="false">
      <c r="A47" s="33" t="s">
        <v>875</v>
      </c>
      <c r="B47" s="34" t="str">
        <f aca="false">IF(A47="","saisir code MAEC (colonne A)",RIGHT(A47,4))</f>
        <v>ESP3</v>
      </c>
      <c r="C47" s="34" t="str">
        <f aca="false">IFERROR(VLOOKUP(LEFT(A47,7),Opérateur_Territoire!$B$2:$D$120,2,0),"à saisir (Opérateur_Territoire)")</f>
        <v>CA 55</v>
      </c>
      <c r="D47" s="34" t="str">
        <f aca="false">LEFT(A47,7)</f>
        <v>GE_SPIN</v>
      </c>
      <c r="E47" s="34" t="str">
        <f aca="false">IFERROR(VLOOKUP(LEFT(A47,7),Opérateur_Territoire!$B$2:$D$120,3,0),"à saisir (Opérateur_Territoire)")</f>
        <v>Forêts et zones humides du pays de Spincourt – Natura 2000</v>
      </c>
      <c r="F47" s="35" t="str">
        <f aca="false">IFERROR(VLOOKUP(LEFT(A47,7),Opérateur_Territoire!$B$2:$J$120,6,0),"à saisir (Opérateur_Territoire)")</f>
        <v>Chambre d'agriculture de la Meuse</v>
      </c>
      <c r="G47" s="35" t="str">
        <f aca="false">IFERROR(VLOOKUP(LEFT(A47,7),Opérateur_Territoire!$B$2:$J$120,7,0),"à saisir (Opérateur_Territoire)")</f>
        <v>Les Roises – Savonnières-devant-Bar – CS 10229 – 55005 BAR-LE-DUC CEDEX</v>
      </c>
      <c r="H47" s="35" t="str">
        <f aca="false">IFERROR(VLOOKUP(LEFT(A47,7),Opérateur_Territoire!$B$2:$J$120,8,0),"à saisir (Opérateur_Territoire)")</f>
        <v>03 29 76 81 20</v>
      </c>
      <c r="I47" s="35" t="str">
        <f aca="false">IFERROR(VLOOKUP(LEFT(A47,7),Opérateur_Territoire!$B$2:$J$120,9,0),"à saisir (Opérateur_Territoire)")</f>
        <v>nicolas.henry@meuse.chambagri.fr</v>
      </c>
      <c r="J47" s="35"/>
      <c r="K47" s="35"/>
      <c r="L47" s="36"/>
      <c r="M47" s="80"/>
      <c r="N47" s="80"/>
      <c r="O47" s="81"/>
      <c r="P47" s="82" t="str">
        <f aca="false">IF(AND(M47&lt;&gt;"",O47&lt;&gt;""),M47+O47,IF(AND(N47&lt;&gt;"",O47&lt;&gt;""),N47+O47,""))</f>
        <v/>
      </c>
      <c r="Q47" s="81"/>
      <c r="R47" s="82" t="str">
        <f aca="false">IF(AND(M47&lt;&gt;"",Q47&lt;&gt;""),M47+Q47,IF(AND(N47&lt;&gt;"",Q47&lt;&gt;""),N47+Q47,""))</f>
        <v/>
      </c>
      <c r="S47" s="83"/>
      <c r="T47" s="83"/>
      <c r="U47" s="83"/>
      <c r="V47" s="83"/>
      <c r="W47" s="84"/>
      <c r="X47" s="85"/>
      <c r="Y47" s="86"/>
      <c r="Z47" s="86"/>
      <c r="AA47" s="42"/>
      <c r="AB47" s="87"/>
      <c r="AC47" s="87"/>
      <c r="AD47" s="87"/>
      <c r="AE47" s="42"/>
      <c r="AF47" s="42"/>
      <c r="AG47" s="88"/>
      <c r="AH47" s="42"/>
      <c r="AI47" s="88"/>
      <c r="AJ47" s="42"/>
      <c r="AK47" s="88"/>
      <c r="AL47" s="42"/>
      <c r="AM47" s="88"/>
      <c r="AN47" s="42"/>
      <c r="AO47" s="88"/>
      <c r="AP47" s="42"/>
      <c r="AQ47" s="88"/>
      <c r="AR47" s="42"/>
      <c r="AS47" s="88"/>
      <c r="AT47" s="42"/>
      <c r="AU47" s="88"/>
      <c r="AV47" s="42"/>
      <c r="AW47" s="88"/>
      <c r="AX47" s="42"/>
      <c r="AY47" s="88"/>
      <c r="AZ47" s="42"/>
      <c r="BA47" s="88"/>
      <c r="BB47" s="42"/>
      <c r="BC47" s="88"/>
      <c r="BD47" s="89"/>
      <c r="BE47" s="89"/>
      <c r="BF47" s="90"/>
      <c r="BG47" s="90"/>
      <c r="BH47" s="91"/>
      <c r="BI47" s="92"/>
      <c r="BJ47" s="92"/>
      <c r="AMI47" s="19"/>
      <c r="AMJ47" s="19"/>
    </row>
    <row r="48" s="93" customFormat="true" ht="25.5" hidden="false" customHeight="true" outlineLevel="0" collapsed="false">
      <c r="A48" s="33" t="s">
        <v>876</v>
      </c>
      <c r="B48" s="34" t="str">
        <f aca="false">IF(A48="","saisir code MAEC (colonne A)",RIGHT(A48,4))</f>
        <v>ESP4</v>
      </c>
      <c r="C48" s="34" t="str">
        <f aca="false">IFERROR(VLOOKUP(LEFT(A48,7),Opérateur_Territoire!$B$2:$D$120,2,0),"à saisir (Opérateur_Territoire)")</f>
        <v>CA 55</v>
      </c>
      <c r="D48" s="34" t="str">
        <f aca="false">LEFT(A48,7)</f>
        <v>GE_SPIN</v>
      </c>
      <c r="E48" s="34" t="str">
        <f aca="false">IFERROR(VLOOKUP(LEFT(A48,7),Opérateur_Territoire!$B$2:$D$120,3,0),"à saisir (Opérateur_Territoire)")</f>
        <v>Forêts et zones humides du pays de Spincourt – Natura 2000</v>
      </c>
      <c r="F48" s="35" t="str">
        <f aca="false">IFERROR(VLOOKUP(LEFT(A48,7),Opérateur_Territoire!$B$2:$J$120,6,0),"à saisir (Opérateur_Territoire)")</f>
        <v>Chambre d'agriculture de la Meuse</v>
      </c>
      <c r="G48" s="35" t="str">
        <f aca="false">IFERROR(VLOOKUP(LEFT(A48,7),Opérateur_Territoire!$B$2:$J$120,7,0),"à saisir (Opérateur_Territoire)")</f>
        <v>Les Roises – Savonnières-devant-Bar – CS 10229 – 55005 BAR-LE-DUC CEDEX</v>
      </c>
      <c r="H48" s="35" t="str">
        <f aca="false">IFERROR(VLOOKUP(LEFT(A48,7),Opérateur_Territoire!$B$2:$J$120,8,0),"à saisir (Opérateur_Territoire)")</f>
        <v>03 29 76 81 20</v>
      </c>
      <c r="I48" s="35" t="str">
        <f aca="false">IFERROR(VLOOKUP(LEFT(A48,7),Opérateur_Territoire!$B$2:$J$120,9,0),"à saisir (Opérateur_Territoire)")</f>
        <v>nicolas.henry@meuse.chambagri.fr</v>
      </c>
      <c r="J48" s="35"/>
      <c r="K48" s="35"/>
      <c r="L48" s="36"/>
      <c r="M48" s="80"/>
      <c r="N48" s="80"/>
      <c r="O48" s="81"/>
      <c r="P48" s="82" t="str">
        <f aca="false">IF(AND(M48&lt;&gt;"",O48&lt;&gt;""),M48+O48,IF(AND(N48&lt;&gt;"",O48&lt;&gt;""),N48+O48,""))</f>
        <v/>
      </c>
      <c r="Q48" s="81"/>
      <c r="R48" s="82" t="str">
        <f aca="false">IF(AND(M48&lt;&gt;"",Q48&lt;&gt;""),M48+Q48,IF(AND(N48&lt;&gt;"",Q48&lt;&gt;""),N48+Q48,""))</f>
        <v/>
      </c>
      <c r="S48" s="83"/>
      <c r="T48" s="83"/>
      <c r="U48" s="83"/>
      <c r="V48" s="83"/>
      <c r="W48" s="84"/>
      <c r="X48" s="85"/>
      <c r="Y48" s="86"/>
      <c r="Z48" s="86"/>
      <c r="AA48" s="42"/>
      <c r="AB48" s="87"/>
      <c r="AC48" s="87"/>
      <c r="AD48" s="87"/>
      <c r="AE48" s="42"/>
      <c r="AF48" s="42"/>
      <c r="AG48" s="88"/>
      <c r="AH48" s="42"/>
      <c r="AI48" s="88"/>
      <c r="AJ48" s="42"/>
      <c r="AK48" s="88"/>
      <c r="AL48" s="42"/>
      <c r="AM48" s="88"/>
      <c r="AN48" s="42"/>
      <c r="AO48" s="88"/>
      <c r="AP48" s="42"/>
      <c r="AQ48" s="88"/>
      <c r="AR48" s="42"/>
      <c r="AS48" s="88"/>
      <c r="AT48" s="42"/>
      <c r="AU48" s="88"/>
      <c r="AV48" s="42"/>
      <c r="AW48" s="88"/>
      <c r="AX48" s="42"/>
      <c r="AY48" s="88"/>
      <c r="AZ48" s="42"/>
      <c r="BA48" s="88"/>
      <c r="BB48" s="42"/>
      <c r="BC48" s="88"/>
      <c r="BD48" s="89"/>
      <c r="BE48" s="89"/>
      <c r="BF48" s="90"/>
      <c r="BG48" s="90"/>
      <c r="BH48" s="91"/>
      <c r="BI48" s="92"/>
      <c r="BJ48" s="92"/>
      <c r="AMI48" s="19"/>
      <c r="AMJ48" s="19"/>
    </row>
    <row r="49" s="93" customFormat="true" ht="25.5" hidden="false" customHeight="true" outlineLevel="0" collapsed="false">
      <c r="A49" s="33" t="s">
        <v>877</v>
      </c>
      <c r="B49" s="34" t="str">
        <f aca="false">IF(A49="","saisir code MAEC (colonne A)",RIGHT(A49,4))</f>
        <v>MHU1</v>
      </c>
      <c r="C49" s="34" t="str">
        <f aca="false">IFERROR(VLOOKUP(LEFT(A49,7),Opérateur_Territoire!$B$2:$D$120,2,0),"à saisir (Opérateur_Territoire)")</f>
        <v>CA 55</v>
      </c>
      <c r="D49" s="34" t="str">
        <f aca="false">LEFT(A49,7)</f>
        <v>GE_SPIN</v>
      </c>
      <c r="E49" s="34" t="str">
        <f aca="false">IFERROR(VLOOKUP(LEFT(A49,7),Opérateur_Territoire!$B$2:$D$120,3,0),"à saisir (Opérateur_Territoire)")</f>
        <v>Forêts et zones humides du pays de Spincourt – Natura 2000</v>
      </c>
      <c r="F49" s="35" t="str">
        <f aca="false">IFERROR(VLOOKUP(LEFT(A49,7),Opérateur_Territoire!$B$2:$J$120,6,0),"à saisir (Opérateur_Territoire)")</f>
        <v>Chambre d'agriculture de la Meuse</v>
      </c>
      <c r="G49" s="35" t="str">
        <f aca="false">IFERROR(VLOOKUP(LEFT(A49,7),Opérateur_Territoire!$B$2:$J$120,7,0),"à saisir (Opérateur_Territoire)")</f>
        <v>Les Roises – Savonnières-devant-Bar – CS 10229 – 55005 BAR-LE-DUC CEDEX</v>
      </c>
      <c r="H49" s="35" t="str">
        <f aca="false">IFERROR(VLOOKUP(LEFT(A49,7),Opérateur_Territoire!$B$2:$J$120,8,0),"à saisir (Opérateur_Territoire)")</f>
        <v>03 29 76 81 20</v>
      </c>
      <c r="I49" s="35" t="str">
        <f aca="false">IFERROR(VLOOKUP(LEFT(A49,7),Opérateur_Territoire!$B$2:$J$120,9,0),"à saisir (Opérateur_Territoire)")</f>
        <v>nicolas.henry@meuse.chambagri.fr</v>
      </c>
      <c r="J49" s="35"/>
      <c r="K49" s="35"/>
      <c r="L49" s="36"/>
      <c r="M49" s="80"/>
      <c r="N49" s="80"/>
      <c r="O49" s="81"/>
      <c r="P49" s="82" t="str">
        <f aca="false">IF(AND(M49&lt;&gt;"",O49&lt;&gt;""),M49+O49,IF(AND(N49&lt;&gt;"",O49&lt;&gt;""),N49+O49,""))</f>
        <v/>
      </c>
      <c r="Q49" s="81"/>
      <c r="R49" s="82" t="str">
        <f aca="false">IF(AND(M49&lt;&gt;"",Q49&lt;&gt;""),M49+Q49,IF(AND(N49&lt;&gt;"",Q49&lt;&gt;""),N49+Q49,""))</f>
        <v/>
      </c>
      <c r="S49" s="83"/>
      <c r="T49" s="83"/>
      <c r="U49" s="83"/>
      <c r="V49" s="83"/>
      <c r="W49" s="84"/>
      <c r="X49" s="85"/>
      <c r="Y49" s="86"/>
      <c r="Z49" s="86"/>
      <c r="AA49" s="42"/>
      <c r="AB49" s="87"/>
      <c r="AC49" s="87"/>
      <c r="AD49" s="87"/>
      <c r="AE49" s="42"/>
      <c r="AF49" s="42"/>
      <c r="AG49" s="88"/>
      <c r="AH49" s="42"/>
      <c r="AI49" s="88"/>
      <c r="AJ49" s="42"/>
      <c r="AK49" s="88"/>
      <c r="AL49" s="42"/>
      <c r="AM49" s="88"/>
      <c r="AN49" s="42"/>
      <c r="AO49" s="88"/>
      <c r="AP49" s="42"/>
      <c r="AQ49" s="88"/>
      <c r="AR49" s="42"/>
      <c r="AS49" s="88"/>
      <c r="AT49" s="42"/>
      <c r="AU49" s="88"/>
      <c r="AV49" s="42"/>
      <c r="AW49" s="88"/>
      <c r="AX49" s="42"/>
      <c r="AY49" s="88"/>
      <c r="AZ49" s="42"/>
      <c r="BA49" s="88"/>
      <c r="BB49" s="42"/>
      <c r="BC49" s="88"/>
      <c r="BD49" s="89"/>
      <c r="BE49" s="89"/>
      <c r="BF49" s="90"/>
      <c r="BG49" s="90"/>
      <c r="BH49" s="91"/>
      <c r="BI49" s="92"/>
      <c r="BJ49" s="92"/>
      <c r="AMI49" s="19"/>
      <c r="AMJ49" s="19"/>
    </row>
    <row r="50" s="93" customFormat="true" ht="25.5" hidden="false" customHeight="true" outlineLevel="0" collapsed="false">
      <c r="A50" s="33" t="s">
        <v>878</v>
      </c>
      <c r="B50" s="34" t="str">
        <f aca="false">IF(A50="","saisir code MAEC (colonne A)",RIGHT(A50,4))</f>
        <v>ESP1</v>
      </c>
      <c r="C50" s="34" t="str">
        <f aca="false">IFERROR(VLOOKUP(LEFT(A50,7),Opérateur_Territoire!$B$2:$D$120,2,0),"à saisir (Opérateur_Territoire)")</f>
        <v>CA 88</v>
      </c>
      <c r="D50" s="34" t="str">
        <f aca="false">LEFT(A50,7)</f>
        <v>GE_BASN</v>
      </c>
      <c r="E50" s="34" t="str">
        <f aca="false">IFERROR(VLOOKUP(LEFT(A50,7),Opérateur_Territoire!$B$2:$D$120,3,0),"à saisir (Opérateur_Territoire)")</f>
        <v>Prairies du Bassigny partie Lorraine – Natura 2000</v>
      </c>
      <c r="F50" s="35" t="str">
        <f aca="false">IFERROR(VLOOKUP(LEFT(A50,7),Opérateur_Territoire!$B$2:$J$120,6,0),"à saisir (Opérateur_Territoire)")</f>
        <v>Chambre d'agriculture des Vosges</v>
      </c>
      <c r="G50" s="35" t="str">
        <f aca="false">IFERROR(VLOOKUP(LEFT(A50,7),Opérateur_Territoire!$B$2:$J$120,7,0),"à saisir (Opérateur_Territoire)")</f>
        <v>17 rue André Vitu - 88026 EPINAL Cedex</v>
      </c>
      <c r="H50" s="35" t="str">
        <f aca="false">IFERROR(VLOOKUP(LEFT(A50,7),Opérateur_Territoire!$B$2:$J$120,8,0),"à saisir (Opérateur_Territoire)")</f>
        <v>06 75 87 57 89</v>
      </c>
      <c r="I50" s="35" t="str">
        <f aca="false">IFERROR(VLOOKUP(LEFT(A50,7),Opérateur_Territoire!$B$2:$J$120,9,0),"à saisir (Opérateur_Territoire)")</f>
        <v>damien.godfroy@vosges.chambagri.fr</v>
      </c>
      <c r="J50" s="35"/>
      <c r="K50" s="35"/>
      <c r="L50" s="36"/>
      <c r="M50" s="80"/>
      <c r="N50" s="80"/>
      <c r="O50" s="81"/>
      <c r="P50" s="82" t="str">
        <f aca="false">IF(AND(M50&lt;&gt;"",O50&lt;&gt;""),M50+O50,IF(AND(N50&lt;&gt;"",O50&lt;&gt;""),N50+O50,""))</f>
        <v/>
      </c>
      <c r="Q50" s="81"/>
      <c r="R50" s="82" t="str">
        <f aca="false">IF(AND(M50&lt;&gt;"",Q50&lt;&gt;""),M50+Q50,IF(AND(N50&lt;&gt;"",Q50&lt;&gt;""),N50+Q50,""))</f>
        <v/>
      </c>
      <c r="S50" s="83"/>
      <c r="T50" s="83"/>
      <c r="U50" s="83"/>
      <c r="V50" s="83"/>
      <c r="W50" s="84"/>
      <c r="X50" s="85"/>
      <c r="Y50" s="86"/>
      <c r="Z50" s="86"/>
      <c r="AA50" s="42"/>
      <c r="AB50" s="87"/>
      <c r="AC50" s="87"/>
      <c r="AD50" s="87"/>
      <c r="AE50" s="42"/>
      <c r="AF50" s="42"/>
      <c r="AG50" s="88"/>
      <c r="AH50" s="42"/>
      <c r="AI50" s="88"/>
      <c r="AJ50" s="42"/>
      <c r="AK50" s="88"/>
      <c r="AL50" s="42"/>
      <c r="AM50" s="88"/>
      <c r="AN50" s="42"/>
      <c r="AO50" s="88"/>
      <c r="AP50" s="42"/>
      <c r="AQ50" s="88"/>
      <c r="AR50" s="42"/>
      <c r="AS50" s="88"/>
      <c r="AT50" s="42"/>
      <c r="AU50" s="88"/>
      <c r="AV50" s="42"/>
      <c r="AW50" s="88"/>
      <c r="AX50" s="42"/>
      <c r="AY50" s="88"/>
      <c r="AZ50" s="42"/>
      <c r="BA50" s="88"/>
      <c r="BB50" s="42"/>
      <c r="BC50" s="88"/>
      <c r="BD50" s="89"/>
      <c r="BE50" s="89"/>
      <c r="BF50" s="90"/>
      <c r="BG50" s="90"/>
      <c r="BH50" s="91"/>
      <c r="BI50" s="92"/>
      <c r="BJ50" s="92"/>
      <c r="AMI50" s="19"/>
      <c r="AMJ50" s="19"/>
    </row>
    <row r="51" s="93" customFormat="true" ht="25.5" hidden="false" customHeight="true" outlineLevel="0" collapsed="false">
      <c r="A51" s="33" t="s">
        <v>879</v>
      </c>
      <c r="B51" s="34" t="str">
        <f aca="false">IF(A51="","saisir code MAEC (colonne A)",RIGHT(A51,4))</f>
        <v>ESP2</v>
      </c>
      <c r="C51" s="34" t="str">
        <f aca="false">IFERROR(VLOOKUP(LEFT(A51,7),Opérateur_Territoire!$B$2:$D$120,2,0),"à saisir (Opérateur_Territoire)")</f>
        <v>CA 88</v>
      </c>
      <c r="D51" s="34" t="str">
        <f aca="false">LEFT(A51,7)</f>
        <v>GE_BASN</v>
      </c>
      <c r="E51" s="34" t="str">
        <f aca="false">IFERROR(VLOOKUP(LEFT(A51,7),Opérateur_Territoire!$B$2:$D$120,3,0),"à saisir (Opérateur_Territoire)")</f>
        <v>Prairies du Bassigny partie Lorraine – Natura 2000</v>
      </c>
      <c r="F51" s="35" t="str">
        <f aca="false">IFERROR(VLOOKUP(LEFT(A51,7),Opérateur_Territoire!$B$2:$J$120,6,0),"à saisir (Opérateur_Territoire)")</f>
        <v>Chambre d'agriculture des Vosges</v>
      </c>
      <c r="G51" s="35" t="str">
        <f aca="false">IFERROR(VLOOKUP(LEFT(A51,7),Opérateur_Territoire!$B$2:$J$120,7,0),"à saisir (Opérateur_Territoire)")</f>
        <v>17 rue André Vitu - 88026 EPINAL Cedex</v>
      </c>
      <c r="H51" s="35" t="str">
        <f aca="false">IFERROR(VLOOKUP(LEFT(A51,7),Opérateur_Territoire!$B$2:$J$120,8,0),"à saisir (Opérateur_Territoire)")</f>
        <v>06 75 87 57 89</v>
      </c>
      <c r="I51" s="35" t="str">
        <f aca="false">IFERROR(VLOOKUP(LEFT(A51,7),Opérateur_Territoire!$B$2:$J$120,9,0),"à saisir (Opérateur_Territoire)")</f>
        <v>damien.godfroy@vosges.chambagri.fr</v>
      </c>
      <c r="J51" s="35"/>
      <c r="K51" s="35"/>
      <c r="L51" s="36"/>
      <c r="M51" s="80"/>
      <c r="N51" s="80"/>
      <c r="O51" s="81"/>
      <c r="P51" s="82" t="str">
        <f aca="false">IF(AND(M51&lt;&gt;"",O51&lt;&gt;""),M51+O51,IF(AND(N51&lt;&gt;"",O51&lt;&gt;""),N51+O51,""))</f>
        <v/>
      </c>
      <c r="Q51" s="81"/>
      <c r="R51" s="82" t="str">
        <f aca="false">IF(AND(M51&lt;&gt;"",Q51&lt;&gt;""),M51+Q51,IF(AND(N51&lt;&gt;"",Q51&lt;&gt;""),N51+Q51,""))</f>
        <v/>
      </c>
      <c r="S51" s="83"/>
      <c r="T51" s="83"/>
      <c r="U51" s="83"/>
      <c r="V51" s="83"/>
      <c r="W51" s="84"/>
      <c r="X51" s="85"/>
      <c r="Y51" s="86"/>
      <c r="Z51" s="86"/>
      <c r="AA51" s="42"/>
      <c r="AB51" s="87"/>
      <c r="AC51" s="87"/>
      <c r="AD51" s="87"/>
      <c r="AE51" s="42"/>
      <c r="AF51" s="42"/>
      <c r="AG51" s="88"/>
      <c r="AH51" s="42"/>
      <c r="AI51" s="88"/>
      <c r="AJ51" s="42"/>
      <c r="AK51" s="88"/>
      <c r="AL51" s="42"/>
      <c r="AM51" s="88"/>
      <c r="AN51" s="42"/>
      <c r="AO51" s="88"/>
      <c r="AP51" s="42"/>
      <c r="AQ51" s="88"/>
      <c r="AR51" s="42"/>
      <c r="AS51" s="88"/>
      <c r="AT51" s="42"/>
      <c r="AU51" s="88"/>
      <c r="AV51" s="42"/>
      <c r="AW51" s="88"/>
      <c r="AX51" s="42"/>
      <c r="AY51" s="88"/>
      <c r="AZ51" s="42"/>
      <c r="BA51" s="88"/>
      <c r="BB51" s="42"/>
      <c r="BC51" s="88"/>
      <c r="BD51" s="89"/>
      <c r="BE51" s="89"/>
      <c r="BF51" s="90"/>
      <c r="BG51" s="90"/>
      <c r="BH51" s="91"/>
      <c r="BI51" s="92"/>
      <c r="BJ51" s="92"/>
      <c r="AMI51" s="19"/>
      <c r="AMJ51" s="19"/>
    </row>
    <row r="52" s="93" customFormat="true" ht="25.5" hidden="false" customHeight="true" outlineLevel="0" collapsed="false">
      <c r="A52" s="33" t="s">
        <v>880</v>
      </c>
      <c r="B52" s="34" t="str">
        <f aca="false">IF(A52="","saisir code MAEC (colonne A)",RIGHT(A52,4))</f>
        <v>ESP3</v>
      </c>
      <c r="C52" s="34" t="str">
        <f aca="false">IFERROR(VLOOKUP(LEFT(A52,7),Opérateur_Territoire!$B$2:$D$120,2,0),"à saisir (Opérateur_Territoire)")</f>
        <v>CA 88</v>
      </c>
      <c r="D52" s="34" t="str">
        <f aca="false">LEFT(A52,7)</f>
        <v>GE_BASN</v>
      </c>
      <c r="E52" s="34" t="str">
        <f aca="false">IFERROR(VLOOKUP(LEFT(A52,7),Opérateur_Territoire!$B$2:$D$120,3,0),"à saisir (Opérateur_Territoire)")</f>
        <v>Prairies du Bassigny partie Lorraine – Natura 2000</v>
      </c>
      <c r="F52" s="35" t="str">
        <f aca="false">IFERROR(VLOOKUP(LEFT(A52,7),Opérateur_Territoire!$B$2:$J$120,6,0),"à saisir (Opérateur_Territoire)")</f>
        <v>Chambre d'agriculture des Vosges</v>
      </c>
      <c r="G52" s="35" t="str">
        <f aca="false">IFERROR(VLOOKUP(LEFT(A52,7),Opérateur_Territoire!$B$2:$J$120,7,0),"à saisir (Opérateur_Territoire)")</f>
        <v>17 rue André Vitu - 88026 EPINAL Cedex</v>
      </c>
      <c r="H52" s="35" t="str">
        <f aca="false">IFERROR(VLOOKUP(LEFT(A52,7),Opérateur_Territoire!$B$2:$J$120,8,0),"à saisir (Opérateur_Territoire)")</f>
        <v>06 75 87 57 89</v>
      </c>
      <c r="I52" s="35" t="str">
        <f aca="false">IFERROR(VLOOKUP(LEFT(A52,7),Opérateur_Territoire!$B$2:$J$120,9,0),"à saisir (Opérateur_Territoire)")</f>
        <v>damien.godfroy@vosges.chambagri.fr</v>
      </c>
      <c r="J52" s="35"/>
      <c r="K52" s="35"/>
      <c r="L52" s="36"/>
      <c r="M52" s="80"/>
      <c r="N52" s="80"/>
      <c r="O52" s="81"/>
      <c r="P52" s="82" t="str">
        <f aca="false">IF(AND(M52&lt;&gt;"",O52&lt;&gt;""),M52+O52,IF(AND(N52&lt;&gt;"",O52&lt;&gt;""),N52+O52,""))</f>
        <v/>
      </c>
      <c r="Q52" s="81"/>
      <c r="R52" s="82" t="str">
        <f aca="false">IF(AND(M52&lt;&gt;"",Q52&lt;&gt;""),M52+Q52,IF(AND(N52&lt;&gt;"",Q52&lt;&gt;""),N52+Q52,""))</f>
        <v/>
      </c>
      <c r="S52" s="83"/>
      <c r="T52" s="83"/>
      <c r="U52" s="83"/>
      <c r="V52" s="83"/>
      <c r="W52" s="84"/>
      <c r="X52" s="85"/>
      <c r="Y52" s="86"/>
      <c r="Z52" s="86"/>
      <c r="AA52" s="42"/>
      <c r="AB52" s="87"/>
      <c r="AC52" s="87"/>
      <c r="AD52" s="87"/>
      <c r="AE52" s="42"/>
      <c r="AF52" s="42"/>
      <c r="AG52" s="88"/>
      <c r="AH52" s="42"/>
      <c r="AI52" s="88"/>
      <c r="AJ52" s="42"/>
      <c r="AK52" s="88"/>
      <c r="AL52" s="42"/>
      <c r="AM52" s="88"/>
      <c r="AN52" s="42"/>
      <c r="AO52" s="88"/>
      <c r="AP52" s="42"/>
      <c r="AQ52" s="88"/>
      <c r="AR52" s="42"/>
      <c r="AS52" s="88"/>
      <c r="AT52" s="42"/>
      <c r="AU52" s="88"/>
      <c r="AV52" s="42"/>
      <c r="AW52" s="88"/>
      <c r="AX52" s="42"/>
      <c r="AY52" s="88"/>
      <c r="AZ52" s="42"/>
      <c r="BA52" s="88"/>
      <c r="BB52" s="42"/>
      <c r="BC52" s="88"/>
      <c r="BD52" s="89"/>
      <c r="BE52" s="89"/>
      <c r="BF52" s="90"/>
      <c r="BG52" s="90"/>
      <c r="BH52" s="91"/>
      <c r="BI52" s="92"/>
      <c r="BJ52" s="92"/>
      <c r="AMI52" s="19"/>
      <c r="AMJ52" s="19"/>
    </row>
    <row r="53" s="93" customFormat="true" ht="25.5" hidden="false" customHeight="true" outlineLevel="0" collapsed="false">
      <c r="A53" s="33" t="s">
        <v>881</v>
      </c>
      <c r="B53" s="34" t="str">
        <f aca="false">IF(A53="","saisir code MAEC (colonne A)",RIGHT(A53,4))</f>
        <v>ESP4</v>
      </c>
      <c r="C53" s="34" t="str">
        <f aca="false">IFERROR(VLOOKUP(LEFT(A53,7),Opérateur_Territoire!$B$2:$D$120,2,0),"à saisir (Opérateur_Territoire)")</f>
        <v>CA 88</v>
      </c>
      <c r="D53" s="34" t="str">
        <f aca="false">LEFT(A53,7)</f>
        <v>GE_BASN</v>
      </c>
      <c r="E53" s="34" t="str">
        <f aca="false">IFERROR(VLOOKUP(LEFT(A53,7),Opérateur_Territoire!$B$2:$D$120,3,0),"à saisir (Opérateur_Territoire)")</f>
        <v>Prairies du Bassigny partie Lorraine – Natura 2000</v>
      </c>
      <c r="F53" s="35" t="str">
        <f aca="false">IFERROR(VLOOKUP(LEFT(A53,7),Opérateur_Territoire!$B$2:$J$120,6,0),"à saisir (Opérateur_Territoire)")</f>
        <v>Chambre d'agriculture des Vosges</v>
      </c>
      <c r="G53" s="35" t="str">
        <f aca="false">IFERROR(VLOOKUP(LEFT(A53,7),Opérateur_Territoire!$B$2:$J$120,7,0),"à saisir (Opérateur_Territoire)")</f>
        <v>17 rue André Vitu - 88026 EPINAL Cedex</v>
      </c>
      <c r="H53" s="35" t="str">
        <f aca="false">IFERROR(VLOOKUP(LEFT(A53,7),Opérateur_Territoire!$B$2:$J$120,8,0),"à saisir (Opérateur_Territoire)")</f>
        <v>06 75 87 57 89</v>
      </c>
      <c r="I53" s="35" t="str">
        <f aca="false">IFERROR(VLOOKUP(LEFT(A53,7),Opérateur_Territoire!$B$2:$J$120,9,0),"à saisir (Opérateur_Territoire)")</f>
        <v>damien.godfroy@vosges.chambagri.fr</v>
      </c>
      <c r="J53" s="35"/>
      <c r="K53" s="35"/>
      <c r="L53" s="36"/>
      <c r="M53" s="80"/>
      <c r="N53" s="80"/>
      <c r="O53" s="81"/>
      <c r="P53" s="82" t="str">
        <f aca="false">IF(AND(M53&lt;&gt;"",O53&lt;&gt;""),M53+O53,IF(AND(N53&lt;&gt;"",O53&lt;&gt;""),N53+O53,""))</f>
        <v/>
      </c>
      <c r="Q53" s="81"/>
      <c r="R53" s="82" t="str">
        <f aca="false">IF(AND(M53&lt;&gt;"",Q53&lt;&gt;""),M53+Q53,IF(AND(N53&lt;&gt;"",Q53&lt;&gt;""),N53+Q53,""))</f>
        <v/>
      </c>
      <c r="S53" s="83"/>
      <c r="T53" s="83"/>
      <c r="U53" s="83"/>
      <c r="V53" s="83"/>
      <c r="W53" s="84"/>
      <c r="X53" s="85"/>
      <c r="Y53" s="86"/>
      <c r="Z53" s="86"/>
      <c r="AA53" s="42"/>
      <c r="AB53" s="87"/>
      <c r="AC53" s="87"/>
      <c r="AD53" s="87"/>
      <c r="AE53" s="42"/>
      <c r="AF53" s="42"/>
      <c r="AG53" s="88"/>
      <c r="AH53" s="42"/>
      <c r="AI53" s="88"/>
      <c r="AJ53" s="42"/>
      <c r="AK53" s="88"/>
      <c r="AL53" s="42"/>
      <c r="AM53" s="88"/>
      <c r="AN53" s="42"/>
      <c r="AO53" s="88"/>
      <c r="AP53" s="42"/>
      <c r="AQ53" s="88"/>
      <c r="AR53" s="42"/>
      <c r="AS53" s="88"/>
      <c r="AT53" s="42"/>
      <c r="AU53" s="88"/>
      <c r="AV53" s="42"/>
      <c r="AW53" s="88"/>
      <c r="AX53" s="42"/>
      <c r="AY53" s="88"/>
      <c r="AZ53" s="42"/>
      <c r="BA53" s="88"/>
      <c r="BB53" s="42"/>
      <c r="BC53" s="88"/>
      <c r="BD53" s="89"/>
      <c r="BE53" s="89"/>
      <c r="BF53" s="90"/>
      <c r="BG53" s="90"/>
      <c r="BH53" s="91"/>
      <c r="BI53" s="92"/>
      <c r="BJ53" s="92"/>
      <c r="AMI53" s="19"/>
      <c r="AMJ53" s="19"/>
    </row>
    <row r="54" s="93" customFormat="true" ht="25.5" hidden="false" customHeight="true" outlineLevel="0" collapsed="false">
      <c r="A54" s="33" t="s">
        <v>882</v>
      </c>
      <c r="B54" s="34" t="str">
        <f aca="false">IF(A54="","saisir code MAEC (colonne A)",RIGHT(A54,4))</f>
        <v>MHU2</v>
      </c>
      <c r="C54" s="34" t="str">
        <f aca="false">IFERROR(VLOOKUP(LEFT(A54,7),Opérateur_Territoire!$B$2:$D$120,2,0),"à saisir (Opérateur_Territoire)")</f>
        <v>CA 88</v>
      </c>
      <c r="D54" s="34" t="str">
        <f aca="false">LEFT(A54,7)</f>
        <v>GE_BASN</v>
      </c>
      <c r="E54" s="34" t="str">
        <f aca="false">IFERROR(VLOOKUP(LEFT(A54,7),Opérateur_Territoire!$B$2:$D$120,3,0),"à saisir (Opérateur_Territoire)")</f>
        <v>Prairies du Bassigny partie Lorraine – Natura 2000</v>
      </c>
      <c r="F54" s="35" t="str">
        <f aca="false">IFERROR(VLOOKUP(LEFT(A54,7),Opérateur_Territoire!$B$2:$J$120,6,0),"à saisir (Opérateur_Territoire)")</f>
        <v>Chambre d'agriculture des Vosges</v>
      </c>
      <c r="G54" s="35" t="str">
        <f aca="false">IFERROR(VLOOKUP(LEFT(A54,7),Opérateur_Territoire!$B$2:$J$120,7,0),"à saisir (Opérateur_Territoire)")</f>
        <v>17 rue André Vitu - 88026 EPINAL Cedex</v>
      </c>
      <c r="H54" s="35" t="str">
        <f aca="false">IFERROR(VLOOKUP(LEFT(A54,7),Opérateur_Territoire!$B$2:$J$120,8,0),"à saisir (Opérateur_Territoire)")</f>
        <v>06 75 87 57 89</v>
      </c>
      <c r="I54" s="35" t="str">
        <f aca="false">IFERROR(VLOOKUP(LEFT(A54,7),Opérateur_Territoire!$B$2:$J$120,9,0),"à saisir (Opérateur_Territoire)")</f>
        <v>damien.godfroy@vosges.chambagri.fr</v>
      </c>
      <c r="J54" s="35"/>
      <c r="K54" s="35"/>
      <c r="L54" s="36"/>
      <c r="M54" s="80"/>
      <c r="N54" s="80"/>
      <c r="O54" s="81"/>
      <c r="P54" s="82" t="str">
        <f aca="false">IF(AND(M54&lt;&gt;"",O54&lt;&gt;""),M54+O54,IF(AND(N54&lt;&gt;"",O54&lt;&gt;""),N54+O54,""))</f>
        <v/>
      </c>
      <c r="Q54" s="81"/>
      <c r="R54" s="82" t="str">
        <f aca="false">IF(AND(M54&lt;&gt;"",Q54&lt;&gt;""),M54+Q54,IF(AND(N54&lt;&gt;"",Q54&lt;&gt;""),N54+Q54,""))</f>
        <v/>
      </c>
      <c r="S54" s="83"/>
      <c r="T54" s="83"/>
      <c r="U54" s="83"/>
      <c r="V54" s="83"/>
      <c r="W54" s="84"/>
      <c r="X54" s="85"/>
      <c r="Y54" s="86"/>
      <c r="Z54" s="86"/>
      <c r="AA54" s="42"/>
      <c r="AB54" s="87"/>
      <c r="AC54" s="87"/>
      <c r="AD54" s="87"/>
      <c r="AE54" s="42"/>
      <c r="AF54" s="42"/>
      <c r="AG54" s="88"/>
      <c r="AH54" s="42"/>
      <c r="AI54" s="88"/>
      <c r="AJ54" s="42"/>
      <c r="AK54" s="88"/>
      <c r="AL54" s="42"/>
      <c r="AM54" s="88"/>
      <c r="AN54" s="42"/>
      <c r="AO54" s="88"/>
      <c r="AP54" s="42"/>
      <c r="AQ54" s="88"/>
      <c r="AR54" s="42"/>
      <c r="AS54" s="88"/>
      <c r="AT54" s="42"/>
      <c r="AU54" s="88"/>
      <c r="AV54" s="42"/>
      <c r="AW54" s="88"/>
      <c r="AX54" s="42"/>
      <c r="AY54" s="88"/>
      <c r="AZ54" s="42"/>
      <c r="BA54" s="88"/>
      <c r="BB54" s="42"/>
      <c r="BC54" s="88"/>
      <c r="BD54" s="89"/>
      <c r="BE54" s="89"/>
      <c r="BF54" s="90"/>
      <c r="BG54" s="90"/>
      <c r="BH54" s="91"/>
      <c r="BI54" s="92"/>
      <c r="BJ54" s="92"/>
      <c r="AMI54" s="19"/>
      <c r="AMJ54" s="19"/>
    </row>
    <row r="55" s="93" customFormat="true" ht="25.5" hidden="false" customHeight="true" outlineLevel="0" collapsed="false">
      <c r="A55" s="33" t="s">
        <v>883</v>
      </c>
      <c r="B55" s="34" t="str">
        <f aca="false">IF(A55="","saisir code MAEC (colonne A)",RIGHT(A55,4))</f>
        <v>ESP2</v>
      </c>
      <c r="C55" s="34" t="str">
        <f aca="false">IFERROR(VLOOKUP(LEFT(A55,7),Opérateur_Territoire!$B$2:$D$120,2,0),"à saisir (Opérateur_Territoire)")</f>
        <v>CA 88</v>
      </c>
      <c r="D55" s="34" t="str">
        <f aca="false">LEFT(A55,7)</f>
        <v>GE_PBV2</v>
      </c>
      <c r="E55" s="34" t="str">
        <f aca="false">IFERROR(VLOOKUP(LEFT(A55,7),Opérateur_Territoire!$B$2:$D$120,3,0),"à saisir (Opérateur_Territoire)")</f>
        <v>Prairies des Ballons des Vosges – Biodiversité 2 (Agence de l’eau Rhin-Meuse)</v>
      </c>
      <c r="F55" s="35" t="str">
        <f aca="false">IFERROR(VLOOKUP(LEFT(A55,7),Opérateur_Territoire!$B$2:$J$120,6,0),"à saisir (Opérateur_Territoire)")</f>
        <v>Chambre d'agriculture des Vosges</v>
      </c>
      <c r="G55" s="35" t="str">
        <f aca="false">IFERROR(VLOOKUP(LEFT(A55,7),Opérateur_Territoire!$B$2:$J$120,7,0),"à saisir (Opérateur_Territoire)")</f>
        <v>17 rue André Vitu - 88026 EPINAL Cedex</v>
      </c>
      <c r="H55" s="35" t="str">
        <f aca="false">IFERROR(VLOOKUP(LEFT(A55,7),Opérateur_Territoire!$B$2:$J$120,8,0),"à saisir (Opérateur_Territoire)")</f>
        <v>06 75 87 57 89</v>
      </c>
      <c r="I55" s="35" t="str">
        <f aca="false">IFERROR(VLOOKUP(LEFT(A55,7),Opérateur_Territoire!$B$2:$J$120,9,0),"à saisir (Opérateur_Territoire)")</f>
        <v>damien.godfroy@vosges.chambagri.fr</v>
      </c>
      <c r="J55" s="35"/>
      <c r="K55" s="35"/>
      <c r="L55" s="36"/>
      <c r="M55" s="80"/>
      <c r="N55" s="80"/>
      <c r="O55" s="81"/>
      <c r="P55" s="82" t="str">
        <f aca="false">IF(AND(M55&lt;&gt;"",O55&lt;&gt;""),M55+O55,IF(AND(N55&lt;&gt;"",O55&lt;&gt;""),N55+O55,""))</f>
        <v/>
      </c>
      <c r="Q55" s="81"/>
      <c r="R55" s="82" t="str">
        <f aca="false">IF(AND(M55&lt;&gt;"",Q55&lt;&gt;""),M55+Q55,IF(AND(N55&lt;&gt;"",Q55&lt;&gt;""),N55+Q55,""))</f>
        <v/>
      </c>
      <c r="S55" s="83"/>
      <c r="T55" s="83"/>
      <c r="U55" s="83"/>
      <c r="V55" s="83"/>
      <c r="W55" s="84"/>
      <c r="X55" s="85"/>
      <c r="Y55" s="86"/>
      <c r="Z55" s="86"/>
      <c r="AA55" s="42"/>
      <c r="AB55" s="87"/>
      <c r="AC55" s="87"/>
      <c r="AD55" s="87"/>
      <c r="AE55" s="42"/>
      <c r="AF55" s="42"/>
      <c r="AG55" s="88"/>
      <c r="AH55" s="42"/>
      <c r="AI55" s="88"/>
      <c r="AJ55" s="42"/>
      <c r="AK55" s="88"/>
      <c r="AL55" s="42"/>
      <c r="AM55" s="88"/>
      <c r="AN55" s="42"/>
      <c r="AO55" s="88"/>
      <c r="AP55" s="42"/>
      <c r="AQ55" s="88"/>
      <c r="AR55" s="42"/>
      <c r="AS55" s="88"/>
      <c r="AT55" s="42"/>
      <c r="AU55" s="88"/>
      <c r="AV55" s="42"/>
      <c r="AW55" s="88"/>
      <c r="AX55" s="42"/>
      <c r="AY55" s="88"/>
      <c r="AZ55" s="42"/>
      <c r="BA55" s="88"/>
      <c r="BB55" s="42"/>
      <c r="BC55" s="88"/>
      <c r="BD55" s="89"/>
      <c r="BE55" s="89"/>
      <c r="BF55" s="90"/>
      <c r="BG55" s="90"/>
      <c r="BH55" s="91"/>
      <c r="BI55" s="92"/>
      <c r="BJ55" s="92"/>
      <c r="AMI55" s="19"/>
      <c r="AMJ55" s="19"/>
    </row>
    <row r="56" s="93" customFormat="true" ht="25.5" hidden="false" customHeight="true" outlineLevel="0" collapsed="false">
      <c r="A56" s="33" t="s">
        <v>884</v>
      </c>
      <c r="B56" s="34" t="str">
        <f aca="false">IF(A56="","saisir code MAEC (colonne A)",RIGHT(A56,4))</f>
        <v>ESP3</v>
      </c>
      <c r="C56" s="34" t="str">
        <f aca="false">IFERROR(VLOOKUP(LEFT(A56,7),Opérateur_Territoire!$B$2:$D$120,2,0),"à saisir (Opérateur_Territoire)")</f>
        <v>CA 88</v>
      </c>
      <c r="D56" s="34" t="str">
        <f aca="false">LEFT(A56,7)</f>
        <v>GE_PBV2</v>
      </c>
      <c r="E56" s="34" t="str">
        <f aca="false">IFERROR(VLOOKUP(LEFT(A56,7),Opérateur_Territoire!$B$2:$D$120,3,0),"à saisir (Opérateur_Territoire)")</f>
        <v>Prairies des Ballons des Vosges – Biodiversité 2 (Agence de l’eau Rhin-Meuse)</v>
      </c>
      <c r="F56" s="35" t="str">
        <f aca="false">IFERROR(VLOOKUP(LEFT(A56,7),Opérateur_Territoire!$B$2:$J$120,6,0),"à saisir (Opérateur_Territoire)")</f>
        <v>Chambre d'agriculture des Vosges</v>
      </c>
      <c r="G56" s="35" t="str">
        <f aca="false">IFERROR(VLOOKUP(LEFT(A56,7),Opérateur_Territoire!$B$2:$J$120,7,0),"à saisir (Opérateur_Territoire)")</f>
        <v>17 rue André Vitu - 88026 EPINAL Cedex</v>
      </c>
      <c r="H56" s="35" t="str">
        <f aca="false">IFERROR(VLOOKUP(LEFT(A56,7),Opérateur_Territoire!$B$2:$J$120,8,0),"à saisir (Opérateur_Territoire)")</f>
        <v>06 75 87 57 89</v>
      </c>
      <c r="I56" s="35" t="str">
        <f aca="false">IFERROR(VLOOKUP(LEFT(A56,7),Opérateur_Territoire!$B$2:$J$120,9,0),"à saisir (Opérateur_Territoire)")</f>
        <v>damien.godfroy@vosges.chambagri.fr</v>
      </c>
      <c r="J56" s="35"/>
      <c r="K56" s="35"/>
      <c r="L56" s="36"/>
      <c r="M56" s="80"/>
      <c r="N56" s="80"/>
      <c r="O56" s="81"/>
      <c r="P56" s="82" t="str">
        <f aca="false">IF(AND(M56&lt;&gt;"",O56&lt;&gt;""),M56+O56,IF(AND(N56&lt;&gt;"",O56&lt;&gt;""),N56+O56,""))</f>
        <v/>
      </c>
      <c r="Q56" s="81"/>
      <c r="R56" s="82" t="str">
        <f aca="false">IF(AND(M56&lt;&gt;"",Q56&lt;&gt;""),M56+Q56,IF(AND(N56&lt;&gt;"",Q56&lt;&gt;""),N56+Q56,""))</f>
        <v/>
      </c>
      <c r="S56" s="83"/>
      <c r="T56" s="83"/>
      <c r="U56" s="83"/>
      <c r="V56" s="83"/>
      <c r="W56" s="84"/>
      <c r="X56" s="85"/>
      <c r="Y56" s="86"/>
      <c r="Z56" s="86"/>
      <c r="AA56" s="42"/>
      <c r="AB56" s="87"/>
      <c r="AC56" s="87"/>
      <c r="AD56" s="87"/>
      <c r="AE56" s="42"/>
      <c r="AF56" s="42"/>
      <c r="AG56" s="88"/>
      <c r="AH56" s="42"/>
      <c r="AI56" s="88"/>
      <c r="AJ56" s="42"/>
      <c r="AK56" s="88"/>
      <c r="AL56" s="42"/>
      <c r="AM56" s="88"/>
      <c r="AN56" s="42"/>
      <c r="AO56" s="88"/>
      <c r="AP56" s="42"/>
      <c r="AQ56" s="88"/>
      <c r="AR56" s="42"/>
      <c r="AS56" s="88"/>
      <c r="AT56" s="42"/>
      <c r="AU56" s="88"/>
      <c r="AV56" s="42"/>
      <c r="AW56" s="88"/>
      <c r="AX56" s="42"/>
      <c r="AY56" s="88"/>
      <c r="AZ56" s="42"/>
      <c r="BA56" s="88"/>
      <c r="BB56" s="42"/>
      <c r="BC56" s="88"/>
      <c r="BD56" s="89"/>
      <c r="BE56" s="89"/>
      <c r="BF56" s="90"/>
      <c r="BG56" s="90"/>
      <c r="BH56" s="91"/>
      <c r="BI56" s="92"/>
      <c r="BJ56" s="92"/>
      <c r="AMI56" s="19"/>
      <c r="AMJ56" s="19"/>
    </row>
    <row r="57" s="93" customFormat="true" ht="25.5" hidden="false" customHeight="true" outlineLevel="0" collapsed="false">
      <c r="A57" s="33" t="s">
        <v>885</v>
      </c>
      <c r="B57" s="34" t="str">
        <f aca="false">IF(A57="","saisir code MAEC (colonne A)",RIGHT(A57,4))</f>
        <v>ESP4</v>
      </c>
      <c r="C57" s="34" t="str">
        <f aca="false">IFERROR(VLOOKUP(LEFT(A57,7),Opérateur_Territoire!$B$2:$D$120,2,0),"à saisir (Opérateur_Territoire)")</f>
        <v>CA 88</v>
      </c>
      <c r="D57" s="34" t="str">
        <f aca="false">LEFT(A57,7)</f>
        <v>GE_PBV2</v>
      </c>
      <c r="E57" s="34" t="str">
        <f aca="false">IFERROR(VLOOKUP(LEFT(A57,7),Opérateur_Territoire!$B$2:$D$120,3,0),"à saisir (Opérateur_Territoire)")</f>
        <v>Prairies des Ballons des Vosges – Biodiversité 2 (Agence de l’eau Rhin-Meuse)</v>
      </c>
      <c r="F57" s="35" t="str">
        <f aca="false">IFERROR(VLOOKUP(LEFT(A57,7),Opérateur_Territoire!$B$2:$J$120,6,0),"à saisir (Opérateur_Territoire)")</f>
        <v>Chambre d'agriculture des Vosges</v>
      </c>
      <c r="G57" s="35" t="str">
        <f aca="false">IFERROR(VLOOKUP(LEFT(A57,7),Opérateur_Territoire!$B$2:$J$120,7,0),"à saisir (Opérateur_Territoire)")</f>
        <v>17 rue André Vitu - 88026 EPINAL Cedex</v>
      </c>
      <c r="H57" s="35" t="str">
        <f aca="false">IFERROR(VLOOKUP(LEFT(A57,7),Opérateur_Territoire!$B$2:$J$120,8,0),"à saisir (Opérateur_Territoire)")</f>
        <v>06 75 87 57 89</v>
      </c>
      <c r="I57" s="35" t="str">
        <f aca="false">IFERROR(VLOOKUP(LEFT(A57,7),Opérateur_Territoire!$B$2:$J$120,9,0),"à saisir (Opérateur_Territoire)")</f>
        <v>damien.godfroy@vosges.chambagri.fr</v>
      </c>
      <c r="J57" s="35"/>
      <c r="K57" s="35"/>
      <c r="L57" s="36"/>
      <c r="M57" s="80"/>
      <c r="N57" s="80"/>
      <c r="O57" s="81"/>
      <c r="P57" s="82" t="str">
        <f aca="false">IF(AND(M57&lt;&gt;"",O57&lt;&gt;""),M57+O57,IF(AND(N57&lt;&gt;"",O57&lt;&gt;""),N57+O57,""))</f>
        <v/>
      </c>
      <c r="Q57" s="81"/>
      <c r="R57" s="82" t="str">
        <f aca="false">IF(AND(M57&lt;&gt;"",Q57&lt;&gt;""),M57+Q57,IF(AND(N57&lt;&gt;"",Q57&lt;&gt;""),N57+Q57,""))</f>
        <v/>
      </c>
      <c r="S57" s="83"/>
      <c r="T57" s="83"/>
      <c r="U57" s="83"/>
      <c r="V57" s="83"/>
      <c r="W57" s="84"/>
      <c r="X57" s="85"/>
      <c r="Y57" s="86"/>
      <c r="Z57" s="86"/>
      <c r="AA57" s="42"/>
      <c r="AB57" s="87"/>
      <c r="AC57" s="87"/>
      <c r="AD57" s="87"/>
      <c r="AE57" s="42"/>
      <c r="AF57" s="42"/>
      <c r="AG57" s="88"/>
      <c r="AH57" s="42"/>
      <c r="AI57" s="88"/>
      <c r="AJ57" s="42"/>
      <c r="AK57" s="88"/>
      <c r="AL57" s="42"/>
      <c r="AM57" s="88"/>
      <c r="AN57" s="42"/>
      <c r="AO57" s="88"/>
      <c r="AP57" s="42"/>
      <c r="AQ57" s="88"/>
      <c r="AR57" s="42"/>
      <c r="AS57" s="88"/>
      <c r="AT57" s="42"/>
      <c r="AU57" s="88"/>
      <c r="AV57" s="42"/>
      <c r="AW57" s="88"/>
      <c r="AX57" s="42"/>
      <c r="AY57" s="88"/>
      <c r="AZ57" s="42"/>
      <c r="BA57" s="88"/>
      <c r="BB57" s="42"/>
      <c r="BC57" s="88"/>
      <c r="BD57" s="89"/>
      <c r="BE57" s="89"/>
      <c r="BF57" s="90"/>
      <c r="BG57" s="90"/>
      <c r="BH57" s="91"/>
      <c r="BI57" s="92"/>
      <c r="BJ57" s="92"/>
      <c r="AMI57" s="19"/>
      <c r="AMJ57" s="19"/>
    </row>
    <row r="58" s="93" customFormat="true" ht="25.5" hidden="false" customHeight="true" outlineLevel="0" collapsed="false">
      <c r="A58" s="33" t="s">
        <v>886</v>
      </c>
      <c r="B58" s="34" t="str">
        <f aca="false">IF(A58="","saisir code MAEC (colonne A)",RIGHT(A58,4))</f>
        <v>ESP2</v>
      </c>
      <c r="C58" s="34" t="str">
        <f aca="false">IFERROR(VLOOKUP(LEFT(A58,7),Opérateur_Territoire!$B$2:$D$120,2,0),"à saisir (Opérateur_Territoire)")</f>
        <v>CA Alsace</v>
      </c>
      <c r="D58" s="34" t="str">
        <f aca="false">LEFT(A58,7)</f>
        <v>GE_MON5</v>
      </c>
      <c r="E58" s="34" t="str">
        <f aca="false">IFERROR(VLOOKUP(LEFT(A58,7),Opérateur_Territoire!$B$2:$D$120,3,0),"à saisir (Opérateur_Territoire)")</f>
        <v>Montagne vivante – Biodiversité (Agence de l'eau Rhin-Meuse)</v>
      </c>
      <c r="F58" s="35" t="str">
        <f aca="false">IFERROR(VLOOKUP(LEFT(A58,7),Opérateur_Territoire!$B$2:$J$120,6,0),"à saisir (Opérateur_Territoire)")</f>
        <v>Chambre d'agriculture d'Alsace</v>
      </c>
      <c r="G58" s="35" t="str">
        <f aca="false">IFERROR(VLOOKUP(LEFT(A58,7),Opérateur_Territoire!$B$2:$J$120,7,0),"à saisir (Opérateur_Territoire)")</f>
        <v>Espace européen de l'entreprise
2 rue de Rome
BP 30022 Schiltigheim
67013 STRASBOURG Cedex</v>
      </c>
      <c r="H58" s="35" t="str">
        <f aca="false">IFERROR(VLOOKUP(LEFT(A58,7),Opérateur_Territoire!$B$2:$J$120,8,0),"à saisir (Opérateur_Territoire)")</f>
        <v>03 89 20 97 43</v>
      </c>
      <c r="I58" s="35" t="str">
        <f aca="false">IFERROR(VLOOKUP(LEFT(A58,7),Opérateur_Territoire!$B$2:$J$120,9,0),"à saisir (Opérateur_Territoire)")</f>
        <v>marie-joelle.bellicam@alsace.chambagri.fr</v>
      </c>
      <c r="J58" s="35"/>
      <c r="K58" s="35"/>
      <c r="L58" s="36"/>
      <c r="M58" s="80"/>
      <c r="N58" s="80"/>
      <c r="O58" s="81"/>
      <c r="P58" s="82" t="str">
        <f aca="false">IF(AND(M58&lt;&gt;"",O58&lt;&gt;""),M58+O58,IF(AND(N58&lt;&gt;"",O58&lt;&gt;""),N58+O58,""))</f>
        <v/>
      </c>
      <c r="Q58" s="81"/>
      <c r="R58" s="82" t="str">
        <f aca="false">IF(AND(M58&lt;&gt;"",Q58&lt;&gt;""),M58+Q58,IF(AND(N58&lt;&gt;"",Q58&lt;&gt;""),N58+Q58,""))</f>
        <v/>
      </c>
      <c r="S58" s="83"/>
      <c r="T58" s="83"/>
      <c r="U58" s="83"/>
      <c r="V58" s="83"/>
      <c r="W58" s="84"/>
      <c r="X58" s="85"/>
      <c r="Y58" s="86"/>
      <c r="Z58" s="86"/>
      <c r="AA58" s="42"/>
      <c r="AB58" s="87"/>
      <c r="AC58" s="87"/>
      <c r="AD58" s="87"/>
      <c r="AE58" s="42"/>
      <c r="AF58" s="42"/>
      <c r="AG58" s="88"/>
      <c r="AH58" s="42"/>
      <c r="AI58" s="88"/>
      <c r="AJ58" s="42"/>
      <c r="AK58" s="88"/>
      <c r="AL58" s="42"/>
      <c r="AM58" s="88"/>
      <c r="AN58" s="42"/>
      <c r="AO58" s="88"/>
      <c r="AP58" s="42"/>
      <c r="AQ58" s="88"/>
      <c r="AR58" s="42"/>
      <c r="AS58" s="88"/>
      <c r="AT58" s="42"/>
      <c r="AU58" s="88"/>
      <c r="AV58" s="42"/>
      <c r="AW58" s="88"/>
      <c r="AX58" s="42"/>
      <c r="AY58" s="88"/>
      <c r="AZ58" s="42"/>
      <c r="BA58" s="88"/>
      <c r="BB58" s="42"/>
      <c r="BC58" s="88"/>
      <c r="BD58" s="89"/>
      <c r="BE58" s="89"/>
      <c r="BF58" s="90"/>
      <c r="BG58" s="90"/>
      <c r="BH58" s="91"/>
      <c r="BI58" s="92"/>
      <c r="BJ58" s="92"/>
      <c r="AMI58" s="19"/>
      <c r="AMJ58" s="19"/>
    </row>
    <row r="59" s="93" customFormat="true" ht="25.5" hidden="false" customHeight="true" outlineLevel="0" collapsed="false">
      <c r="A59" s="33" t="s">
        <v>887</v>
      </c>
      <c r="B59" s="34" t="str">
        <f aca="false">IF(A59="","saisir code MAEC (colonne A)",RIGHT(A59,4))</f>
        <v>ESP3</v>
      </c>
      <c r="C59" s="34" t="str">
        <f aca="false">IFERROR(VLOOKUP(LEFT(A59,7),Opérateur_Territoire!$B$2:$D$120,2,0),"à saisir (Opérateur_Territoire)")</f>
        <v>CA Alsace</v>
      </c>
      <c r="D59" s="34" t="str">
        <f aca="false">LEFT(A59,7)</f>
        <v>GE_MON5</v>
      </c>
      <c r="E59" s="34" t="str">
        <f aca="false">IFERROR(VLOOKUP(LEFT(A59,7),Opérateur_Territoire!$B$2:$D$120,3,0),"à saisir (Opérateur_Territoire)")</f>
        <v>Montagne vivante – Biodiversité (Agence de l'eau Rhin-Meuse)</v>
      </c>
      <c r="F59" s="35" t="str">
        <f aca="false">IFERROR(VLOOKUP(LEFT(A59,7),Opérateur_Territoire!$B$2:$J$120,6,0),"à saisir (Opérateur_Territoire)")</f>
        <v>Chambre d'agriculture d'Alsace</v>
      </c>
      <c r="G59" s="35" t="str">
        <f aca="false">IFERROR(VLOOKUP(LEFT(A59,7),Opérateur_Territoire!$B$2:$J$120,7,0),"à saisir (Opérateur_Territoire)")</f>
        <v>Espace européen de l'entreprise
2 rue de Rome
BP 30022 Schiltigheim
67013 STRASBOURG Cedex</v>
      </c>
      <c r="H59" s="35" t="str">
        <f aca="false">IFERROR(VLOOKUP(LEFT(A59,7),Opérateur_Territoire!$B$2:$J$120,8,0),"à saisir (Opérateur_Territoire)")</f>
        <v>03 89 20 97 43</v>
      </c>
      <c r="I59" s="35" t="str">
        <f aca="false">IFERROR(VLOOKUP(LEFT(A59,7),Opérateur_Territoire!$B$2:$J$120,9,0),"à saisir (Opérateur_Territoire)")</f>
        <v>marie-joelle.bellicam@alsace.chambagri.fr</v>
      </c>
      <c r="J59" s="35"/>
      <c r="K59" s="35"/>
      <c r="L59" s="36"/>
      <c r="M59" s="80"/>
      <c r="N59" s="80"/>
      <c r="O59" s="81"/>
      <c r="P59" s="82" t="str">
        <f aca="false">IF(AND(M59&lt;&gt;"",O59&lt;&gt;""),M59+O59,IF(AND(N59&lt;&gt;"",O59&lt;&gt;""),N59+O59,""))</f>
        <v/>
      </c>
      <c r="Q59" s="81"/>
      <c r="R59" s="82" t="str">
        <f aca="false">IF(AND(M59&lt;&gt;"",Q59&lt;&gt;""),M59+Q59,IF(AND(N59&lt;&gt;"",Q59&lt;&gt;""),N59+Q59,""))</f>
        <v/>
      </c>
      <c r="S59" s="83"/>
      <c r="T59" s="83"/>
      <c r="U59" s="83"/>
      <c r="V59" s="83"/>
      <c r="W59" s="84"/>
      <c r="X59" s="85"/>
      <c r="Y59" s="86"/>
      <c r="Z59" s="86"/>
      <c r="AA59" s="42"/>
      <c r="AB59" s="87"/>
      <c r="AC59" s="87"/>
      <c r="AD59" s="87"/>
      <c r="AE59" s="42"/>
      <c r="AF59" s="42"/>
      <c r="AG59" s="88"/>
      <c r="AH59" s="42"/>
      <c r="AI59" s="88"/>
      <c r="AJ59" s="42"/>
      <c r="AK59" s="88"/>
      <c r="AL59" s="42"/>
      <c r="AM59" s="88"/>
      <c r="AN59" s="42"/>
      <c r="AO59" s="88"/>
      <c r="AP59" s="42"/>
      <c r="AQ59" s="88"/>
      <c r="AR59" s="42"/>
      <c r="AS59" s="88"/>
      <c r="AT59" s="42"/>
      <c r="AU59" s="88"/>
      <c r="AV59" s="42"/>
      <c r="AW59" s="88"/>
      <c r="AX59" s="42"/>
      <c r="AY59" s="88"/>
      <c r="AZ59" s="42"/>
      <c r="BA59" s="88"/>
      <c r="BB59" s="42"/>
      <c r="BC59" s="88"/>
      <c r="BD59" s="89"/>
      <c r="BE59" s="89"/>
      <c r="BF59" s="90"/>
      <c r="BG59" s="90"/>
      <c r="BH59" s="91"/>
      <c r="BI59" s="92"/>
      <c r="BJ59" s="92"/>
      <c r="AMI59" s="19"/>
      <c r="AMJ59" s="19"/>
    </row>
    <row r="60" s="93" customFormat="true" ht="25.5" hidden="false" customHeight="true" outlineLevel="0" collapsed="false">
      <c r="A60" s="33" t="s">
        <v>888</v>
      </c>
      <c r="B60" s="34" t="str">
        <f aca="false">IF(A60="","saisir code MAEC (colonne A)",RIGHT(A60,4))</f>
        <v>ESP2</v>
      </c>
      <c r="C60" s="34" t="str">
        <f aca="false">IFERROR(VLOOKUP(LEFT(A60,7),Opérateur_Territoire!$B$2:$D$120,2,0),"à saisir (Opérateur_Territoire)")</f>
        <v>CA Alsace</v>
      </c>
      <c r="D60" s="34" t="str">
        <f aca="false">LEFT(A60,7)</f>
        <v>GE_MONN</v>
      </c>
      <c r="E60" s="34" t="str">
        <f aca="false">IFERROR(VLOOKUP(LEFT(A60,7),Opérateur_Territoire!$B$2:$D$120,3,0),"à saisir (Opérateur_Territoire)")</f>
        <v>Montagne vivante – Natura 2000</v>
      </c>
      <c r="F60" s="35" t="str">
        <f aca="false">IFERROR(VLOOKUP(LEFT(A60,7),Opérateur_Territoire!$B$2:$J$120,6,0),"à saisir (Opérateur_Territoire)")</f>
        <v>Chambre d'agriculture d'Alsace</v>
      </c>
      <c r="G60" s="35" t="str">
        <f aca="false">IFERROR(VLOOKUP(LEFT(A60,7),Opérateur_Territoire!$B$2:$J$120,7,0),"à saisir (Opérateur_Territoire)")</f>
        <v>Espace européen de l'entreprise
2 rue de Rome
BP 30022 Schiltigheim
67013 STRASBOURG Cedex</v>
      </c>
      <c r="H60" s="35" t="str">
        <f aca="false">IFERROR(VLOOKUP(LEFT(A60,7),Opérateur_Territoire!$B$2:$J$120,8,0),"à saisir (Opérateur_Territoire)")</f>
        <v>03 89 20 97 43</v>
      </c>
      <c r="I60" s="35" t="str">
        <f aca="false">IFERROR(VLOOKUP(LEFT(A60,7),Opérateur_Territoire!$B$2:$J$120,9,0),"à saisir (Opérateur_Territoire)")</f>
        <v>marie-joelle.bellicam@alsace.chambagri.fr</v>
      </c>
      <c r="J60" s="35"/>
      <c r="K60" s="35"/>
      <c r="L60" s="36"/>
      <c r="M60" s="80"/>
      <c r="N60" s="80"/>
      <c r="O60" s="81"/>
      <c r="P60" s="82" t="str">
        <f aca="false">IF(AND(M60&lt;&gt;"",O60&lt;&gt;""),M60+O60,IF(AND(N60&lt;&gt;"",O60&lt;&gt;""),N60+O60,""))</f>
        <v/>
      </c>
      <c r="Q60" s="81"/>
      <c r="R60" s="82" t="str">
        <f aca="false">IF(AND(M60&lt;&gt;"",Q60&lt;&gt;""),M60+Q60,IF(AND(N60&lt;&gt;"",Q60&lt;&gt;""),N60+Q60,""))</f>
        <v/>
      </c>
      <c r="S60" s="83"/>
      <c r="T60" s="83"/>
      <c r="U60" s="83"/>
      <c r="V60" s="83"/>
      <c r="W60" s="84"/>
      <c r="X60" s="85"/>
      <c r="Y60" s="86"/>
      <c r="Z60" s="86"/>
      <c r="AA60" s="42"/>
      <c r="AB60" s="87"/>
      <c r="AC60" s="87"/>
      <c r="AD60" s="87"/>
      <c r="AE60" s="42"/>
      <c r="AF60" s="42"/>
      <c r="AG60" s="88"/>
      <c r="AH60" s="42"/>
      <c r="AI60" s="88"/>
      <c r="AJ60" s="42"/>
      <c r="AK60" s="88"/>
      <c r="AL60" s="42"/>
      <c r="AM60" s="88"/>
      <c r="AN60" s="42"/>
      <c r="AO60" s="88"/>
      <c r="AP60" s="42"/>
      <c r="AQ60" s="88"/>
      <c r="AR60" s="42"/>
      <c r="AS60" s="88"/>
      <c r="AT60" s="42"/>
      <c r="AU60" s="88"/>
      <c r="AV60" s="42"/>
      <c r="AW60" s="88"/>
      <c r="AX60" s="42"/>
      <c r="AY60" s="88"/>
      <c r="AZ60" s="42"/>
      <c r="BA60" s="88"/>
      <c r="BB60" s="42"/>
      <c r="BC60" s="88"/>
      <c r="BD60" s="89"/>
      <c r="BE60" s="89"/>
      <c r="BF60" s="90"/>
      <c r="BG60" s="90"/>
      <c r="BH60" s="91"/>
      <c r="BI60" s="92"/>
      <c r="BJ60" s="92"/>
      <c r="AMI60" s="19"/>
      <c r="AMJ60" s="19"/>
    </row>
    <row r="61" s="93" customFormat="true" ht="25.5" hidden="false" customHeight="true" outlineLevel="0" collapsed="false">
      <c r="A61" s="33" t="s">
        <v>889</v>
      </c>
      <c r="B61" s="34" t="str">
        <f aca="false">IF(A61="","saisir code MAEC (colonne A)",RIGHT(A61,4))</f>
        <v>ESP3</v>
      </c>
      <c r="C61" s="34" t="str">
        <f aca="false">IFERROR(VLOOKUP(LEFT(A61,7),Opérateur_Territoire!$B$2:$D$120,2,0),"à saisir (Opérateur_Territoire)")</f>
        <v>CA Alsace</v>
      </c>
      <c r="D61" s="34" t="str">
        <f aca="false">LEFT(A61,7)</f>
        <v>GE_MONN</v>
      </c>
      <c r="E61" s="34" t="str">
        <f aca="false">IFERROR(VLOOKUP(LEFT(A61,7),Opérateur_Territoire!$B$2:$D$120,3,0),"à saisir (Opérateur_Territoire)")</f>
        <v>Montagne vivante – Natura 2000</v>
      </c>
      <c r="F61" s="35" t="str">
        <f aca="false">IFERROR(VLOOKUP(LEFT(A61,7),Opérateur_Territoire!$B$2:$J$120,6,0),"à saisir (Opérateur_Territoire)")</f>
        <v>Chambre d'agriculture d'Alsace</v>
      </c>
      <c r="G61" s="35" t="str">
        <f aca="false">IFERROR(VLOOKUP(LEFT(A61,7),Opérateur_Territoire!$B$2:$J$120,7,0),"à saisir (Opérateur_Territoire)")</f>
        <v>Espace européen de l'entreprise
2 rue de Rome
BP 30022 Schiltigheim
67013 STRASBOURG Cedex</v>
      </c>
      <c r="H61" s="35" t="str">
        <f aca="false">IFERROR(VLOOKUP(LEFT(A61,7),Opérateur_Territoire!$B$2:$J$120,8,0),"à saisir (Opérateur_Territoire)")</f>
        <v>03 89 20 97 43</v>
      </c>
      <c r="I61" s="35" t="str">
        <f aca="false">IFERROR(VLOOKUP(LEFT(A61,7),Opérateur_Territoire!$B$2:$J$120,9,0),"à saisir (Opérateur_Territoire)")</f>
        <v>marie-joelle.bellicam@alsace.chambagri.fr</v>
      </c>
      <c r="J61" s="35"/>
      <c r="K61" s="35"/>
      <c r="L61" s="36"/>
      <c r="M61" s="80"/>
      <c r="N61" s="80"/>
      <c r="O61" s="81"/>
      <c r="P61" s="82" t="str">
        <f aca="false">IF(AND(M61&lt;&gt;"",O61&lt;&gt;""),M61+O61,IF(AND(N61&lt;&gt;"",O61&lt;&gt;""),N61+O61,""))</f>
        <v/>
      </c>
      <c r="Q61" s="81"/>
      <c r="R61" s="82" t="str">
        <f aca="false">IF(AND(M61&lt;&gt;"",Q61&lt;&gt;""),M61+Q61,IF(AND(N61&lt;&gt;"",Q61&lt;&gt;""),N61+Q61,""))</f>
        <v/>
      </c>
      <c r="S61" s="83"/>
      <c r="T61" s="83"/>
      <c r="U61" s="83"/>
      <c r="V61" s="83"/>
      <c r="W61" s="84"/>
      <c r="X61" s="85"/>
      <c r="Y61" s="86"/>
      <c r="Z61" s="86"/>
      <c r="AA61" s="42"/>
      <c r="AB61" s="87"/>
      <c r="AC61" s="87"/>
      <c r="AD61" s="87"/>
      <c r="AE61" s="42"/>
      <c r="AF61" s="42"/>
      <c r="AG61" s="88"/>
      <c r="AH61" s="42"/>
      <c r="AI61" s="88"/>
      <c r="AJ61" s="42"/>
      <c r="AK61" s="88"/>
      <c r="AL61" s="42"/>
      <c r="AM61" s="88"/>
      <c r="AN61" s="42"/>
      <c r="AO61" s="88"/>
      <c r="AP61" s="42"/>
      <c r="AQ61" s="88"/>
      <c r="AR61" s="42"/>
      <c r="AS61" s="88"/>
      <c r="AT61" s="42"/>
      <c r="AU61" s="88"/>
      <c r="AV61" s="42"/>
      <c r="AW61" s="88"/>
      <c r="AX61" s="42"/>
      <c r="AY61" s="88"/>
      <c r="AZ61" s="42"/>
      <c r="BA61" s="88"/>
      <c r="BB61" s="42"/>
      <c r="BC61" s="88"/>
      <c r="BD61" s="89"/>
      <c r="BE61" s="89"/>
      <c r="BF61" s="90"/>
      <c r="BG61" s="90"/>
      <c r="BH61" s="91"/>
      <c r="BI61" s="92"/>
      <c r="BJ61" s="92"/>
      <c r="AMI61" s="19"/>
      <c r="AMJ61" s="19"/>
    </row>
    <row r="62" s="93" customFormat="true" ht="25.5" hidden="false" customHeight="true" outlineLevel="0" collapsed="false">
      <c r="A62" s="33" t="s">
        <v>890</v>
      </c>
      <c r="B62" s="34" t="str">
        <f aca="false">IF(A62="","saisir code MAEC (colonne A)",RIGHT(A62,4))</f>
        <v>ESP1</v>
      </c>
      <c r="C62" s="34" t="str">
        <f aca="false">IFERROR(VLOOKUP(LEFT(A62,7),Opérateur_Territoire!$B$2:$D$120,2,0),"à saisir (Opérateur_Territoire)")</f>
        <v>CC Argonne ardennaise</v>
      </c>
      <c r="D62" s="34" t="str">
        <f aca="false">LEFT(A62,7)</f>
        <v>GE_043N</v>
      </c>
      <c r="E62" s="34" t="str">
        <f aca="false">IFERROR(VLOOKUP(LEFT(A62,7),Opérateur_Territoire!$B$2:$D$120,3,0),"à saisir (Opérateur_Territoire)")</f>
        <v>Prairies d’Autry – Natura 2000 (site 043)</v>
      </c>
      <c r="F62" s="35" t="str">
        <f aca="false">IFERROR(VLOOKUP(LEFT(A62,7),Opérateur_Territoire!$B$2:$J$120,6,0),"à saisir (Opérateur_Territoire)")</f>
        <v>Communauté de communes de l'Argonne Ardennaise</v>
      </c>
      <c r="G62" s="35" t="str">
        <f aca="false">IFERROR(VLOOKUP(LEFT(A62,7),Opérateur_Territoire!$B$2:$J$120,7,0),"à saisir (Opérateur_Territoire)")</f>
        <v>44-46 rue du chemin salé – 08400 VOUZIERS</v>
      </c>
      <c r="H62" s="35" t="str">
        <f aca="false">IFERROR(VLOOKUP(LEFT(A62,7),Opérateur_Territoire!$B$2:$J$120,8,0),"à saisir (Opérateur_Territoire)")</f>
        <v>03 24 71 59 93 - 06 37 73 33 18</v>
      </c>
      <c r="I62" s="35" t="str">
        <f aca="false">IFERROR(VLOOKUP(LEFT(A62,7),Opérateur_Territoire!$B$2:$J$120,9,0),"à saisir (Opérateur_Territoire)")</f>
        <v>a.musu@argonne-ardennaise.fr</v>
      </c>
      <c r="J62" s="35"/>
      <c r="K62" s="35"/>
      <c r="L62" s="36"/>
      <c r="M62" s="80"/>
      <c r="N62" s="80"/>
      <c r="O62" s="81"/>
      <c r="P62" s="82" t="str">
        <f aca="false">IF(AND(M62&lt;&gt;"",O62&lt;&gt;""),M62+O62,IF(AND(N62&lt;&gt;"",O62&lt;&gt;""),N62+O62,""))</f>
        <v/>
      </c>
      <c r="Q62" s="81"/>
      <c r="R62" s="82" t="str">
        <f aca="false">IF(AND(M62&lt;&gt;"",Q62&lt;&gt;""),M62+Q62,IF(AND(N62&lt;&gt;"",Q62&lt;&gt;""),N62+Q62,""))</f>
        <v/>
      </c>
      <c r="S62" s="83"/>
      <c r="T62" s="83"/>
      <c r="U62" s="83"/>
      <c r="V62" s="83"/>
      <c r="W62" s="84"/>
      <c r="X62" s="85"/>
      <c r="Y62" s="86"/>
      <c r="Z62" s="86"/>
      <c r="AA62" s="42"/>
      <c r="AB62" s="87"/>
      <c r="AC62" s="87"/>
      <c r="AD62" s="87"/>
      <c r="AE62" s="42"/>
      <c r="AF62" s="42"/>
      <c r="AG62" s="88"/>
      <c r="AH62" s="42"/>
      <c r="AI62" s="88"/>
      <c r="AJ62" s="42"/>
      <c r="AK62" s="88"/>
      <c r="AL62" s="42"/>
      <c r="AM62" s="88"/>
      <c r="AN62" s="42"/>
      <c r="AO62" s="88"/>
      <c r="AP62" s="42"/>
      <c r="AQ62" s="88"/>
      <c r="AR62" s="42"/>
      <c r="AS62" s="88"/>
      <c r="AT62" s="42"/>
      <c r="AU62" s="88"/>
      <c r="AV62" s="42"/>
      <c r="AW62" s="88"/>
      <c r="AX62" s="42"/>
      <c r="AY62" s="88"/>
      <c r="AZ62" s="42"/>
      <c r="BA62" s="88"/>
      <c r="BB62" s="42"/>
      <c r="BC62" s="88"/>
      <c r="BD62" s="89"/>
      <c r="BE62" s="89"/>
      <c r="BF62" s="90"/>
      <c r="BG62" s="90"/>
      <c r="BH62" s="91"/>
      <c r="BI62" s="92"/>
      <c r="BJ62" s="92"/>
      <c r="AMI62" s="19"/>
      <c r="AMJ62" s="19"/>
    </row>
    <row r="63" s="93" customFormat="true" ht="25.5" hidden="false" customHeight="true" outlineLevel="0" collapsed="false">
      <c r="A63" s="33" t="s">
        <v>891</v>
      </c>
      <c r="B63" s="34" t="str">
        <f aca="false">IF(A63="","saisir code MAEC (colonne A)",RIGHT(A63,4))</f>
        <v>ESP2</v>
      </c>
      <c r="C63" s="34" t="str">
        <f aca="false">IFERROR(VLOOKUP(LEFT(A63,7),Opérateur_Territoire!$B$2:$D$120,2,0),"à saisir (Opérateur_Territoire)")</f>
        <v>CC Argonne ardennaise</v>
      </c>
      <c r="D63" s="34" t="str">
        <f aca="false">LEFT(A63,7)</f>
        <v>GE_043N</v>
      </c>
      <c r="E63" s="34" t="str">
        <f aca="false">IFERROR(VLOOKUP(LEFT(A63,7),Opérateur_Territoire!$B$2:$D$120,3,0),"à saisir (Opérateur_Territoire)")</f>
        <v>Prairies d’Autry – Natura 2000 (site 043)</v>
      </c>
      <c r="F63" s="35" t="str">
        <f aca="false">IFERROR(VLOOKUP(LEFT(A63,7),Opérateur_Territoire!$B$2:$J$120,6,0),"à saisir (Opérateur_Territoire)")</f>
        <v>Communauté de communes de l'Argonne Ardennaise</v>
      </c>
      <c r="G63" s="35" t="str">
        <f aca="false">IFERROR(VLOOKUP(LEFT(A63,7),Opérateur_Territoire!$B$2:$J$120,7,0),"à saisir (Opérateur_Territoire)")</f>
        <v>44-46 rue du chemin salé – 08400 VOUZIERS</v>
      </c>
      <c r="H63" s="35" t="str">
        <f aca="false">IFERROR(VLOOKUP(LEFT(A63,7),Opérateur_Territoire!$B$2:$J$120,8,0),"à saisir (Opérateur_Territoire)")</f>
        <v>03 24 71 59 93 - 06 37 73 33 18</v>
      </c>
      <c r="I63" s="35" t="str">
        <f aca="false">IFERROR(VLOOKUP(LEFT(A63,7),Opérateur_Territoire!$B$2:$J$120,9,0),"à saisir (Opérateur_Territoire)")</f>
        <v>a.musu@argonne-ardennaise.fr</v>
      </c>
      <c r="J63" s="35"/>
      <c r="K63" s="35"/>
      <c r="L63" s="36"/>
      <c r="M63" s="80"/>
      <c r="N63" s="80"/>
      <c r="O63" s="81"/>
      <c r="P63" s="82" t="str">
        <f aca="false">IF(AND(M63&lt;&gt;"",O63&lt;&gt;""),M63+O63,IF(AND(N63&lt;&gt;"",O63&lt;&gt;""),N63+O63,""))</f>
        <v/>
      </c>
      <c r="Q63" s="81"/>
      <c r="R63" s="82" t="str">
        <f aca="false">IF(AND(M63&lt;&gt;"",Q63&lt;&gt;""),M63+Q63,IF(AND(N63&lt;&gt;"",Q63&lt;&gt;""),N63+Q63,""))</f>
        <v/>
      </c>
      <c r="S63" s="83"/>
      <c r="T63" s="83"/>
      <c r="U63" s="83"/>
      <c r="V63" s="83"/>
      <c r="W63" s="84"/>
      <c r="X63" s="85"/>
      <c r="Y63" s="86"/>
      <c r="Z63" s="86"/>
      <c r="AA63" s="42"/>
      <c r="AB63" s="87"/>
      <c r="AC63" s="87"/>
      <c r="AD63" s="87"/>
      <c r="AE63" s="42"/>
      <c r="AF63" s="42"/>
      <c r="AG63" s="88"/>
      <c r="AH63" s="42"/>
      <c r="AI63" s="88"/>
      <c r="AJ63" s="42"/>
      <c r="AK63" s="88"/>
      <c r="AL63" s="42"/>
      <c r="AM63" s="88"/>
      <c r="AN63" s="42"/>
      <c r="AO63" s="88"/>
      <c r="AP63" s="42"/>
      <c r="AQ63" s="88"/>
      <c r="AR63" s="42"/>
      <c r="AS63" s="88"/>
      <c r="AT63" s="42"/>
      <c r="AU63" s="88"/>
      <c r="AV63" s="42"/>
      <c r="AW63" s="88"/>
      <c r="AX63" s="42"/>
      <c r="AY63" s="88"/>
      <c r="AZ63" s="42"/>
      <c r="BA63" s="88"/>
      <c r="BB63" s="42"/>
      <c r="BC63" s="88"/>
      <c r="BD63" s="89"/>
      <c r="BE63" s="89"/>
      <c r="BF63" s="90"/>
      <c r="BG63" s="90"/>
      <c r="BH63" s="91"/>
      <c r="BI63" s="92"/>
      <c r="BJ63" s="92"/>
      <c r="AMI63" s="19"/>
      <c r="AMJ63" s="19"/>
    </row>
    <row r="64" s="93" customFormat="true" ht="25.5" hidden="false" customHeight="true" outlineLevel="0" collapsed="false">
      <c r="A64" s="33" t="s">
        <v>892</v>
      </c>
      <c r="B64" s="34" t="str">
        <f aca="false">IF(A64="","saisir code MAEC (colonne A)",RIGHT(A64,4))</f>
        <v>ESP3</v>
      </c>
      <c r="C64" s="34" t="str">
        <f aca="false">IFERROR(VLOOKUP(LEFT(A64,7),Opérateur_Territoire!$B$2:$D$120,2,0),"à saisir (Opérateur_Territoire)")</f>
        <v>CC Argonne ardennaise</v>
      </c>
      <c r="D64" s="34" t="str">
        <f aca="false">LEFT(A64,7)</f>
        <v>GE_043N</v>
      </c>
      <c r="E64" s="34" t="str">
        <f aca="false">IFERROR(VLOOKUP(LEFT(A64,7),Opérateur_Territoire!$B$2:$D$120,3,0),"à saisir (Opérateur_Territoire)")</f>
        <v>Prairies d’Autry – Natura 2000 (site 043)</v>
      </c>
      <c r="F64" s="35" t="str">
        <f aca="false">IFERROR(VLOOKUP(LEFT(A64,7),Opérateur_Territoire!$B$2:$J$120,6,0),"à saisir (Opérateur_Territoire)")</f>
        <v>Communauté de communes de l'Argonne Ardennaise</v>
      </c>
      <c r="G64" s="35" t="str">
        <f aca="false">IFERROR(VLOOKUP(LEFT(A64,7),Opérateur_Territoire!$B$2:$J$120,7,0),"à saisir (Opérateur_Territoire)")</f>
        <v>44-46 rue du chemin salé – 08400 VOUZIERS</v>
      </c>
      <c r="H64" s="35" t="str">
        <f aca="false">IFERROR(VLOOKUP(LEFT(A64,7),Opérateur_Territoire!$B$2:$J$120,8,0),"à saisir (Opérateur_Territoire)")</f>
        <v>03 24 71 59 93 - 06 37 73 33 18</v>
      </c>
      <c r="I64" s="35" t="str">
        <f aca="false">IFERROR(VLOOKUP(LEFT(A64,7),Opérateur_Territoire!$B$2:$J$120,9,0),"à saisir (Opérateur_Territoire)")</f>
        <v>a.musu@argonne-ardennaise.fr</v>
      </c>
      <c r="J64" s="35"/>
      <c r="K64" s="94"/>
      <c r="L64" s="36"/>
      <c r="M64" s="80"/>
      <c r="N64" s="80"/>
      <c r="O64" s="81"/>
      <c r="P64" s="82" t="str">
        <f aca="false">IF(AND(M64&lt;&gt;"",O64&lt;&gt;""),M64+O64,IF(AND(N64&lt;&gt;"",O64&lt;&gt;""),N64+O64,""))</f>
        <v/>
      </c>
      <c r="Q64" s="81"/>
      <c r="R64" s="82" t="str">
        <f aca="false">IF(AND(M64&lt;&gt;"",Q64&lt;&gt;""),M64+Q64,IF(AND(N64&lt;&gt;"",Q64&lt;&gt;""),N64+Q64,""))</f>
        <v/>
      </c>
      <c r="S64" s="83"/>
      <c r="T64" s="83"/>
      <c r="U64" s="83"/>
      <c r="V64" s="83"/>
      <c r="W64" s="84"/>
      <c r="X64" s="85"/>
      <c r="Y64" s="86"/>
      <c r="Z64" s="86"/>
      <c r="AA64" s="42"/>
      <c r="AB64" s="87"/>
      <c r="AC64" s="87"/>
      <c r="AD64" s="87"/>
      <c r="AE64" s="42"/>
      <c r="AF64" s="42"/>
      <c r="AG64" s="88"/>
      <c r="AH64" s="42"/>
      <c r="AI64" s="88"/>
      <c r="AJ64" s="42"/>
      <c r="AK64" s="88"/>
      <c r="AL64" s="42"/>
      <c r="AM64" s="88"/>
      <c r="AN64" s="42"/>
      <c r="AO64" s="88"/>
      <c r="AP64" s="42"/>
      <c r="AQ64" s="88"/>
      <c r="AR64" s="42"/>
      <c r="AS64" s="88"/>
      <c r="AT64" s="42"/>
      <c r="AU64" s="88"/>
      <c r="AV64" s="42"/>
      <c r="AW64" s="88"/>
      <c r="AX64" s="42"/>
      <c r="AY64" s="88"/>
      <c r="AZ64" s="42"/>
      <c r="BA64" s="88"/>
      <c r="BB64" s="42"/>
      <c r="BC64" s="88"/>
      <c r="BD64" s="89"/>
      <c r="BE64" s="89"/>
      <c r="BF64" s="90"/>
      <c r="BG64" s="90"/>
      <c r="BH64" s="91"/>
      <c r="BI64" s="92"/>
      <c r="BJ64" s="92"/>
      <c r="AMI64" s="19"/>
      <c r="AMJ64" s="19"/>
    </row>
    <row r="65" s="93" customFormat="true" ht="25.5" hidden="false" customHeight="true" outlineLevel="0" collapsed="false">
      <c r="A65" s="33" t="s">
        <v>893</v>
      </c>
      <c r="B65" s="34" t="str">
        <f aca="false">IF(A65="","saisir code MAEC (colonne A)",RIGHT(A65,4))</f>
        <v>MHU2</v>
      </c>
      <c r="C65" s="34" t="str">
        <f aca="false">IFERROR(VLOOKUP(LEFT(A65,7),Opérateur_Territoire!$B$2:$D$120,2,0),"à saisir (Opérateur_Territoire)")</f>
        <v>CC Argonne ardennaise</v>
      </c>
      <c r="D65" s="34" t="str">
        <f aca="false">LEFT(A65,7)</f>
        <v>GE_043N</v>
      </c>
      <c r="E65" s="34" t="str">
        <f aca="false">IFERROR(VLOOKUP(LEFT(A65,7),Opérateur_Territoire!$B$2:$D$120,3,0),"à saisir (Opérateur_Territoire)")</f>
        <v>Prairies d’Autry – Natura 2000 (site 043)</v>
      </c>
      <c r="F65" s="35" t="str">
        <f aca="false">IFERROR(VLOOKUP(LEFT(A65,7),Opérateur_Territoire!$B$2:$J$120,6,0),"à saisir (Opérateur_Territoire)")</f>
        <v>Communauté de communes de l'Argonne Ardennaise</v>
      </c>
      <c r="G65" s="35" t="str">
        <f aca="false">IFERROR(VLOOKUP(LEFT(A65,7),Opérateur_Territoire!$B$2:$J$120,7,0),"à saisir (Opérateur_Territoire)")</f>
        <v>44-46 rue du chemin salé – 08400 VOUZIERS</v>
      </c>
      <c r="H65" s="35" t="str">
        <f aca="false">IFERROR(VLOOKUP(LEFT(A65,7),Opérateur_Territoire!$B$2:$J$120,8,0),"à saisir (Opérateur_Territoire)")</f>
        <v>03 24 71 59 93 - 06 37 73 33 18</v>
      </c>
      <c r="I65" s="35" t="str">
        <f aca="false">IFERROR(VLOOKUP(LEFT(A65,7),Opérateur_Territoire!$B$2:$J$120,9,0),"à saisir (Opérateur_Territoire)")</f>
        <v>a.musu@argonne-ardennaise.fr</v>
      </c>
      <c r="J65" s="35"/>
      <c r="K65" s="35"/>
      <c r="L65" s="36"/>
      <c r="M65" s="80"/>
      <c r="N65" s="80"/>
      <c r="O65" s="81"/>
      <c r="P65" s="82" t="str">
        <f aca="false">IF(AND(M65&lt;&gt;"",O65&lt;&gt;""),M65+O65,IF(AND(N65&lt;&gt;"",O65&lt;&gt;""),N65+O65,""))</f>
        <v/>
      </c>
      <c r="Q65" s="81"/>
      <c r="R65" s="82" t="str">
        <f aca="false">IF(AND(M65&lt;&gt;"",Q65&lt;&gt;""),M65+Q65,IF(AND(N65&lt;&gt;"",Q65&lt;&gt;""),N65+Q65,""))</f>
        <v/>
      </c>
      <c r="S65" s="83"/>
      <c r="T65" s="83"/>
      <c r="U65" s="83"/>
      <c r="V65" s="83"/>
      <c r="W65" s="84"/>
      <c r="X65" s="85"/>
      <c r="Y65" s="86"/>
      <c r="Z65" s="86"/>
      <c r="AA65" s="42"/>
      <c r="AB65" s="87"/>
      <c r="AC65" s="87"/>
      <c r="AD65" s="87"/>
      <c r="AE65" s="42"/>
      <c r="AF65" s="42"/>
      <c r="AG65" s="88"/>
      <c r="AH65" s="42"/>
      <c r="AI65" s="88"/>
      <c r="AJ65" s="42"/>
      <c r="AK65" s="88"/>
      <c r="AL65" s="42"/>
      <c r="AM65" s="88"/>
      <c r="AN65" s="42"/>
      <c r="AO65" s="88"/>
      <c r="AP65" s="42"/>
      <c r="AQ65" s="88"/>
      <c r="AR65" s="42"/>
      <c r="AS65" s="88"/>
      <c r="AT65" s="42"/>
      <c r="AU65" s="88"/>
      <c r="AV65" s="42"/>
      <c r="AW65" s="88"/>
      <c r="AX65" s="42"/>
      <c r="AY65" s="88"/>
      <c r="AZ65" s="42"/>
      <c r="BA65" s="88"/>
      <c r="BB65" s="42"/>
      <c r="BC65" s="88"/>
      <c r="BD65" s="89"/>
      <c r="BE65" s="89"/>
      <c r="BF65" s="90"/>
      <c r="BG65" s="90"/>
      <c r="BH65" s="91"/>
      <c r="BI65" s="92"/>
      <c r="BJ65" s="92"/>
      <c r="AMI65" s="19"/>
      <c r="AMJ65" s="19"/>
    </row>
    <row r="66" s="93" customFormat="true" ht="25.5" hidden="false" customHeight="true" outlineLevel="0" collapsed="false">
      <c r="A66" s="33" t="s">
        <v>894</v>
      </c>
      <c r="B66" s="34" t="str">
        <f aca="false">IF(A66="","saisir code MAEC (colonne A)",RIGHT(A66,4))</f>
        <v>ESP1</v>
      </c>
      <c r="C66" s="34" t="str">
        <f aca="false">IFERROR(VLOOKUP(LEFT(A66,7),Opérateur_Territoire!$B$2:$D$120,2,0),"à saisir (Opérateur_Territoire)")</f>
        <v>CC Argonne ardennaise</v>
      </c>
      <c r="D66" s="34" t="str">
        <f aca="false">LEFT(A66,7)</f>
        <v>GE_053N</v>
      </c>
      <c r="E66" s="34" t="str">
        <f aca="false">IFERROR(VLOOKUP(LEFT(A66,7),Opérateur_Territoire!$B$2:$D$120,3,0),"à saisir (Opérateur_Territoire)")</f>
        <v>Prairies de la vallée de l’Aisne – Natura 2000 (site 053)</v>
      </c>
      <c r="F66" s="35" t="str">
        <f aca="false">IFERROR(VLOOKUP(LEFT(A66,7),Opérateur_Territoire!$B$2:$J$120,6,0),"à saisir (Opérateur_Territoire)")</f>
        <v>Communauté de communes de l'Argonne Ardennaise</v>
      </c>
      <c r="G66" s="35" t="str">
        <f aca="false">IFERROR(VLOOKUP(LEFT(A66,7),Opérateur_Territoire!$B$2:$J$120,7,0),"à saisir (Opérateur_Territoire)")</f>
        <v>44-46 rue du chemin salé – 08400 VOUZIERS</v>
      </c>
      <c r="H66" s="35" t="str">
        <f aca="false">IFERROR(VLOOKUP(LEFT(A66,7),Opérateur_Territoire!$B$2:$J$120,8,0),"à saisir (Opérateur_Territoire)")</f>
        <v>03 24 71 59 93 - 06 37 73 33 18</v>
      </c>
      <c r="I66" s="35" t="str">
        <f aca="false">IFERROR(VLOOKUP(LEFT(A66,7),Opérateur_Territoire!$B$2:$J$120,9,0),"à saisir (Opérateur_Territoire)")</f>
        <v>a.musu@argonne-ardennaise.fr</v>
      </c>
      <c r="J66" s="35"/>
      <c r="K66" s="35"/>
      <c r="L66" s="36"/>
      <c r="M66" s="80"/>
      <c r="N66" s="80"/>
      <c r="O66" s="81"/>
      <c r="P66" s="82" t="str">
        <f aca="false">IF(AND(M66&lt;&gt;"",O66&lt;&gt;""),M66+O66,IF(AND(N66&lt;&gt;"",O66&lt;&gt;""),N66+O66,""))</f>
        <v/>
      </c>
      <c r="Q66" s="81"/>
      <c r="R66" s="82" t="str">
        <f aca="false">IF(AND(M66&lt;&gt;"",Q66&lt;&gt;""),M66+Q66,IF(AND(N66&lt;&gt;"",Q66&lt;&gt;""),N66+Q66,""))</f>
        <v/>
      </c>
      <c r="S66" s="83"/>
      <c r="T66" s="83"/>
      <c r="U66" s="83"/>
      <c r="V66" s="83"/>
      <c r="W66" s="84"/>
      <c r="X66" s="85"/>
      <c r="Y66" s="86"/>
      <c r="Z66" s="86"/>
      <c r="AA66" s="42"/>
      <c r="AB66" s="87"/>
      <c r="AC66" s="87"/>
      <c r="AD66" s="87"/>
      <c r="AE66" s="42"/>
      <c r="AF66" s="42"/>
      <c r="AG66" s="88"/>
      <c r="AH66" s="42"/>
      <c r="AI66" s="88"/>
      <c r="AJ66" s="42"/>
      <c r="AK66" s="88"/>
      <c r="AL66" s="42"/>
      <c r="AM66" s="88"/>
      <c r="AN66" s="42"/>
      <c r="AO66" s="88"/>
      <c r="AP66" s="42"/>
      <c r="AQ66" s="88"/>
      <c r="AR66" s="42"/>
      <c r="AS66" s="88"/>
      <c r="AT66" s="42"/>
      <c r="AU66" s="88"/>
      <c r="AV66" s="42"/>
      <c r="AW66" s="88"/>
      <c r="AX66" s="42"/>
      <c r="AY66" s="88"/>
      <c r="AZ66" s="42"/>
      <c r="BA66" s="88"/>
      <c r="BB66" s="42"/>
      <c r="BC66" s="88"/>
      <c r="BD66" s="89"/>
      <c r="BE66" s="89"/>
      <c r="BF66" s="90"/>
      <c r="BG66" s="90"/>
      <c r="BH66" s="91"/>
      <c r="BI66" s="92"/>
      <c r="BJ66" s="92"/>
      <c r="AMI66" s="19"/>
      <c r="AMJ66" s="19"/>
    </row>
    <row r="67" s="93" customFormat="true" ht="25.5" hidden="false" customHeight="true" outlineLevel="0" collapsed="false">
      <c r="A67" s="33" t="s">
        <v>895</v>
      </c>
      <c r="B67" s="34" t="str">
        <f aca="false">IF(A67="","saisir code MAEC (colonne A)",RIGHT(A67,4))</f>
        <v>ESP2</v>
      </c>
      <c r="C67" s="34" t="str">
        <f aca="false">IFERROR(VLOOKUP(LEFT(A67,7),Opérateur_Territoire!$B$2:$D$120,2,0),"à saisir (Opérateur_Territoire)")</f>
        <v>CC Argonne ardennaise</v>
      </c>
      <c r="D67" s="34" t="str">
        <f aca="false">LEFT(A67,7)</f>
        <v>GE_053N</v>
      </c>
      <c r="E67" s="34" t="str">
        <f aca="false">IFERROR(VLOOKUP(LEFT(A67,7),Opérateur_Territoire!$B$2:$D$120,3,0),"à saisir (Opérateur_Territoire)")</f>
        <v>Prairies de la vallée de l’Aisne – Natura 2000 (site 053)</v>
      </c>
      <c r="F67" s="35" t="str">
        <f aca="false">IFERROR(VLOOKUP(LEFT(A67,7),Opérateur_Territoire!$B$2:$J$120,6,0),"à saisir (Opérateur_Territoire)")</f>
        <v>Communauté de communes de l'Argonne Ardennaise</v>
      </c>
      <c r="G67" s="35" t="str">
        <f aca="false">IFERROR(VLOOKUP(LEFT(A67,7),Opérateur_Territoire!$B$2:$J$120,7,0),"à saisir (Opérateur_Territoire)")</f>
        <v>44-46 rue du chemin salé – 08400 VOUZIERS</v>
      </c>
      <c r="H67" s="35" t="str">
        <f aca="false">IFERROR(VLOOKUP(LEFT(A67,7),Opérateur_Territoire!$B$2:$J$120,8,0),"à saisir (Opérateur_Territoire)")</f>
        <v>03 24 71 59 93 - 06 37 73 33 18</v>
      </c>
      <c r="I67" s="35" t="str">
        <f aca="false">IFERROR(VLOOKUP(LEFT(A67,7),Opérateur_Territoire!$B$2:$J$120,9,0),"à saisir (Opérateur_Territoire)")</f>
        <v>a.musu@argonne-ardennaise.fr</v>
      </c>
      <c r="J67" s="35"/>
      <c r="K67" s="35"/>
      <c r="L67" s="36"/>
      <c r="M67" s="80"/>
      <c r="N67" s="80"/>
      <c r="O67" s="81"/>
      <c r="P67" s="82" t="str">
        <f aca="false">IF(AND(M67&lt;&gt;"",O67&lt;&gt;""),M67+O67,IF(AND(N67&lt;&gt;"",O67&lt;&gt;""),N67+O67,""))</f>
        <v/>
      </c>
      <c r="Q67" s="81"/>
      <c r="R67" s="82" t="str">
        <f aca="false">IF(AND(M67&lt;&gt;"",Q67&lt;&gt;""),M67+Q67,IF(AND(N67&lt;&gt;"",Q67&lt;&gt;""),N67+Q67,""))</f>
        <v/>
      </c>
      <c r="S67" s="83"/>
      <c r="T67" s="83"/>
      <c r="U67" s="83"/>
      <c r="V67" s="83"/>
      <c r="W67" s="84"/>
      <c r="X67" s="85"/>
      <c r="Y67" s="86"/>
      <c r="Z67" s="86"/>
      <c r="AA67" s="42"/>
      <c r="AB67" s="87"/>
      <c r="AC67" s="87"/>
      <c r="AD67" s="87"/>
      <c r="AE67" s="42"/>
      <c r="AF67" s="42"/>
      <c r="AG67" s="88"/>
      <c r="AH67" s="42"/>
      <c r="AI67" s="88"/>
      <c r="AJ67" s="42"/>
      <c r="AK67" s="88"/>
      <c r="AL67" s="42"/>
      <c r="AM67" s="88"/>
      <c r="AN67" s="42"/>
      <c r="AO67" s="88"/>
      <c r="AP67" s="42"/>
      <c r="AQ67" s="88"/>
      <c r="AR67" s="42"/>
      <c r="AS67" s="88"/>
      <c r="AT67" s="42"/>
      <c r="AU67" s="88"/>
      <c r="AV67" s="42"/>
      <c r="AW67" s="88"/>
      <c r="AX67" s="42"/>
      <c r="AY67" s="88"/>
      <c r="AZ67" s="42"/>
      <c r="BA67" s="88"/>
      <c r="BB67" s="42"/>
      <c r="BC67" s="88"/>
      <c r="BD67" s="89"/>
      <c r="BE67" s="89"/>
      <c r="BF67" s="90"/>
      <c r="BG67" s="90"/>
      <c r="BH67" s="91"/>
      <c r="BI67" s="92"/>
      <c r="BJ67" s="92"/>
      <c r="AMI67" s="19"/>
      <c r="AMJ67" s="19"/>
    </row>
    <row r="68" s="93" customFormat="true" ht="25.5" hidden="false" customHeight="true" outlineLevel="0" collapsed="false">
      <c r="A68" s="33" t="s">
        <v>896</v>
      </c>
      <c r="B68" s="34" t="str">
        <f aca="false">IF(A68="","saisir code MAEC (colonne A)",RIGHT(A68,4))</f>
        <v>ESP3</v>
      </c>
      <c r="C68" s="34" t="str">
        <f aca="false">IFERROR(VLOOKUP(LEFT(A68,7),Opérateur_Territoire!$B$2:$D$120,2,0),"à saisir (Opérateur_Territoire)")</f>
        <v>CC Argonne ardennaise</v>
      </c>
      <c r="D68" s="34" t="str">
        <f aca="false">LEFT(A68,7)</f>
        <v>GE_053N</v>
      </c>
      <c r="E68" s="34" t="str">
        <f aca="false">IFERROR(VLOOKUP(LEFT(A68,7),Opérateur_Territoire!$B$2:$D$120,3,0),"à saisir (Opérateur_Territoire)")</f>
        <v>Prairies de la vallée de l’Aisne – Natura 2000 (site 053)</v>
      </c>
      <c r="F68" s="35" t="str">
        <f aca="false">IFERROR(VLOOKUP(LEFT(A68,7),Opérateur_Territoire!$B$2:$J$120,6,0),"à saisir (Opérateur_Territoire)")</f>
        <v>Communauté de communes de l'Argonne Ardennaise</v>
      </c>
      <c r="G68" s="35" t="str">
        <f aca="false">IFERROR(VLOOKUP(LEFT(A68,7),Opérateur_Territoire!$B$2:$J$120,7,0),"à saisir (Opérateur_Territoire)")</f>
        <v>44-46 rue du chemin salé – 08400 VOUZIERS</v>
      </c>
      <c r="H68" s="35" t="str">
        <f aca="false">IFERROR(VLOOKUP(LEFT(A68,7),Opérateur_Territoire!$B$2:$J$120,8,0),"à saisir (Opérateur_Territoire)")</f>
        <v>03 24 71 59 93 - 06 37 73 33 18</v>
      </c>
      <c r="I68" s="35" t="str">
        <f aca="false">IFERROR(VLOOKUP(LEFT(A68,7),Opérateur_Territoire!$B$2:$J$120,9,0),"à saisir (Opérateur_Territoire)")</f>
        <v>a.musu@argonne-ardennaise.fr</v>
      </c>
      <c r="J68" s="35"/>
      <c r="K68" s="95"/>
      <c r="L68" s="36"/>
      <c r="M68" s="80"/>
      <c r="N68" s="80"/>
      <c r="O68" s="81"/>
      <c r="P68" s="82" t="str">
        <f aca="false">IF(AND(M68&lt;&gt;"",O68&lt;&gt;""),M68+O68,IF(AND(N68&lt;&gt;"",O68&lt;&gt;""),N68+O68,""))</f>
        <v/>
      </c>
      <c r="Q68" s="81"/>
      <c r="R68" s="82" t="str">
        <f aca="false">IF(AND(M68&lt;&gt;"",Q68&lt;&gt;""),M68+Q68,IF(AND(N68&lt;&gt;"",Q68&lt;&gt;""),N68+Q68,""))</f>
        <v/>
      </c>
      <c r="S68" s="83"/>
      <c r="T68" s="83"/>
      <c r="U68" s="83"/>
      <c r="V68" s="83"/>
      <c r="W68" s="84"/>
      <c r="X68" s="85"/>
      <c r="Y68" s="86"/>
      <c r="Z68" s="86"/>
      <c r="AA68" s="42"/>
      <c r="AB68" s="87"/>
      <c r="AC68" s="87"/>
      <c r="AD68" s="87"/>
      <c r="AE68" s="42"/>
      <c r="AF68" s="42"/>
      <c r="AG68" s="88"/>
      <c r="AH68" s="42"/>
      <c r="AI68" s="88"/>
      <c r="AJ68" s="42"/>
      <c r="AK68" s="88"/>
      <c r="AL68" s="42"/>
      <c r="AM68" s="88"/>
      <c r="AN68" s="42"/>
      <c r="AO68" s="88"/>
      <c r="AP68" s="42"/>
      <c r="AQ68" s="88"/>
      <c r="AR68" s="42"/>
      <c r="AS68" s="88"/>
      <c r="AT68" s="42"/>
      <c r="AU68" s="88"/>
      <c r="AV68" s="42"/>
      <c r="AW68" s="88"/>
      <c r="AX68" s="42"/>
      <c r="AY68" s="88"/>
      <c r="AZ68" s="42"/>
      <c r="BA68" s="88"/>
      <c r="BB68" s="42"/>
      <c r="BC68" s="88"/>
      <c r="BD68" s="89"/>
      <c r="BE68" s="89"/>
      <c r="BF68" s="90"/>
      <c r="BG68" s="90"/>
      <c r="BH68" s="91"/>
      <c r="BI68" s="92"/>
      <c r="BJ68" s="92"/>
      <c r="AMI68" s="19"/>
      <c r="AMJ68" s="19"/>
    </row>
    <row r="69" s="93" customFormat="true" ht="25.5" hidden="false" customHeight="true" outlineLevel="0" collapsed="false">
      <c r="A69" s="33" t="s">
        <v>897</v>
      </c>
      <c r="B69" s="34" t="str">
        <f aca="false">IF(A69="","saisir code MAEC (colonne A)",RIGHT(A69,4))</f>
        <v>MHU2</v>
      </c>
      <c r="C69" s="34" t="str">
        <f aca="false">IFERROR(VLOOKUP(LEFT(A69,7),Opérateur_Territoire!$B$2:$D$120,2,0),"à saisir (Opérateur_Territoire)")</f>
        <v>CC Argonne ardennaise</v>
      </c>
      <c r="D69" s="34" t="str">
        <f aca="false">LEFT(A69,7)</f>
        <v>GE_053N</v>
      </c>
      <c r="E69" s="34" t="str">
        <f aca="false">IFERROR(VLOOKUP(LEFT(A69,7),Opérateur_Territoire!$B$2:$D$120,3,0),"à saisir (Opérateur_Territoire)")</f>
        <v>Prairies de la vallée de l’Aisne – Natura 2000 (site 053)</v>
      </c>
      <c r="F69" s="35" t="str">
        <f aca="false">IFERROR(VLOOKUP(LEFT(A69,7),Opérateur_Territoire!$B$2:$J$120,6,0),"à saisir (Opérateur_Territoire)")</f>
        <v>Communauté de communes de l'Argonne Ardennaise</v>
      </c>
      <c r="G69" s="35" t="str">
        <f aca="false">IFERROR(VLOOKUP(LEFT(A69,7),Opérateur_Territoire!$B$2:$J$120,7,0),"à saisir (Opérateur_Territoire)")</f>
        <v>44-46 rue du chemin salé – 08400 VOUZIERS</v>
      </c>
      <c r="H69" s="35" t="str">
        <f aca="false">IFERROR(VLOOKUP(LEFT(A69,7),Opérateur_Territoire!$B$2:$J$120,8,0),"à saisir (Opérateur_Territoire)")</f>
        <v>03 24 71 59 93 - 06 37 73 33 18</v>
      </c>
      <c r="I69" s="35" t="str">
        <f aca="false">IFERROR(VLOOKUP(LEFT(A69,7),Opérateur_Territoire!$B$2:$J$120,9,0),"à saisir (Opérateur_Territoire)")</f>
        <v>a.musu@argonne-ardennaise.fr</v>
      </c>
      <c r="J69" s="35"/>
      <c r="K69" s="35"/>
      <c r="L69" s="36"/>
      <c r="M69" s="80"/>
      <c r="N69" s="80"/>
      <c r="O69" s="81"/>
      <c r="P69" s="82" t="str">
        <f aca="false">IF(AND(M69&lt;&gt;"",O69&lt;&gt;""),M69+O69,IF(AND(N69&lt;&gt;"",O69&lt;&gt;""),N69+O69,""))</f>
        <v/>
      </c>
      <c r="Q69" s="81"/>
      <c r="R69" s="82" t="str">
        <f aca="false">IF(AND(M69&lt;&gt;"",Q69&lt;&gt;""),M69+Q69,IF(AND(N69&lt;&gt;"",Q69&lt;&gt;""),N69+Q69,""))</f>
        <v/>
      </c>
      <c r="S69" s="83"/>
      <c r="T69" s="83"/>
      <c r="U69" s="83"/>
      <c r="V69" s="83"/>
      <c r="W69" s="84"/>
      <c r="X69" s="85"/>
      <c r="Y69" s="86"/>
      <c r="Z69" s="86"/>
      <c r="AA69" s="42"/>
      <c r="AB69" s="87"/>
      <c r="AC69" s="87"/>
      <c r="AD69" s="87"/>
      <c r="AE69" s="42"/>
      <c r="AF69" s="42"/>
      <c r="AG69" s="88"/>
      <c r="AH69" s="42"/>
      <c r="AI69" s="88"/>
      <c r="AJ69" s="42"/>
      <c r="AK69" s="88"/>
      <c r="AL69" s="42"/>
      <c r="AM69" s="88"/>
      <c r="AN69" s="42"/>
      <c r="AO69" s="88"/>
      <c r="AP69" s="42"/>
      <c r="AQ69" s="88"/>
      <c r="AR69" s="42"/>
      <c r="AS69" s="88"/>
      <c r="AT69" s="42"/>
      <c r="AU69" s="88"/>
      <c r="AV69" s="42"/>
      <c r="AW69" s="88"/>
      <c r="AX69" s="42"/>
      <c r="AY69" s="88"/>
      <c r="AZ69" s="42"/>
      <c r="BA69" s="88"/>
      <c r="BB69" s="42"/>
      <c r="BC69" s="88"/>
      <c r="BD69" s="89"/>
      <c r="BE69" s="89"/>
      <c r="BF69" s="90"/>
      <c r="BG69" s="90"/>
      <c r="BH69" s="91"/>
      <c r="BI69" s="92"/>
      <c r="BJ69" s="92"/>
      <c r="AMI69" s="19"/>
      <c r="AMJ69" s="19"/>
    </row>
    <row r="70" s="93" customFormat="true" ht="25.5" hidden="false" customHeight="true" outlineLevel="0" collapsed="false">
      <c r="A70" s="33" t="s">
        <v>898</v>
      </c>
      <c r="B70" s="34" t="str">
        <f aca="false">IF(A70="","saisir code MAEC (colonne A)",RIGHT(A70,4))</f>
        <v>ESP1</v>
      </c>
      <c r="C70" s="34" t="str">
        <f aca="false">IFERROR(VLOOKUP(LEFT(A70,7),Opérateur_Territoire!$B$2:$D$120,2,0),"à saisir (Opérateur_Territoire)")</f>
        <v>CC Argonne ardennaise</v>
      </c>
      <c r="D70" s="34" t="str">
        <f aca="false">LEFT(A70,7)</f>
        <v>GE_209N</v>
      </c>
      <c r="E70" s="34" t="str">
        <f aca="false">IFERROR(VLOOKUP(LEFT(A70,7),Opérateur_Territoire!$B$2:$D$120,3,0),"à saisir (Opérateur_Territoire)")</f>
        <v>Confluence vallées de l’Aisne et de l’Aire – Natura 2000 (site 209)</v>
      </c>
      <c r="F70" s="35" t="str">
        <f aca="false">IFERROR(VLOOKUP(LEFT(A70,7),Opérateur_Territoire!$B$2:$J$120,6,0),"à saisir (Opérateur_Territoire)")</f>
        <v>Communauté de communes de l'Argonne Ardennaise</v>
      </c>
      <c r="G70" s="35" t="str">
        <f aca="false">IFERROR(VLOOKUP(LEFT(A70,7),Opérateur_Territoire!$B$2:$J$120,7,0),"à saisir (Opérateur_Territoire)")</f>
        <v>44-46 rue du chemin salé – 08400 VOUZIERS</v>
      </c>
      <c r="H70" s="35" t="str">
        <f aca="false">IFERROR(VLOOKUP(LEFT(A70,7),Opérateur_Territoire!$B$2:$J$120,8,0),"à saisir (Opérateur_Territoire)")</f>
        <v>03 24 71 59 93 - 06 37 73 33 18</v>
      </c>
      <c r="I70" s="35" t="str">
        <f aca="false">IFERROR(VLOOKUP(LEFT(A70,7),Opérateur_Territoire!$B$2:$J$120,9,0),"à saisir (Opérateur_Territoire)")</f>
        <v>a.musu@argonne-ardennaise.fr</v>
      </c>
      <c r="J70" s="35"/>
      <c r="K70" s="94"/>
      <c r="L70" s="36"/>
      <c r="M70" s="80"/>
      <c r="N70" s="80"/>
      <c r="O70" s="81"/>
      <c r="P70" s="82" t="str">
        <f aca="false">IF(AND(M70&lt;&gt;"",O70&lt;&gt;""),M70+O70,IF(AND(N70&lt;&gt;"",O70&lt;&gt;""),N70+O70,""))</f>
        <v/>
      </c>
      <c r="Q70" s="81"/>
      <c r="R70" s="82" t="str">
        <f aca="false">IF(AND(M70&lt;&gt;"",Q70&lt;&gt;""),M70+Q70,IF(AND(N70&lt;&gt;"",Q70&lt;&gt;""),N70+Q70,""))</f>
        <v/>
      </c>
      <c r="S70" s="83"/>
      <c r="T70" s="83"/>
      <c r="U70" s="83"/>
      <c r="V70" s="83"/>
      <c r="W70" s="84"/>
      <c r="X70" s="85"/>
      <c r="Y70" s="86"/>
      <c r="Z70" s="86"/>
      <c r="AA70" s="42"/>
      <c r="AB70" s="87"/>
      <c r="AC70" s="87"/>
      <c r="AD70" s="87"/>
      <c r="AE70" s="42"/>
      <c r="AF70" s="42"/>
      <c r="AG70" s="88"/>
      <c r="AH70" s="42"/>
      <c r="AI70" s="88"/>
      <c r="AJ70" s="42"/>
      <c r="AK70" s="88"/>
      <c r="AL70" s="42"/>
      <c r="AM70" s="88"/>
      <c r="AN70" s="42"/>
      <c r="AO70" s="88"/>
      <c r="AP70" s="42"/>
      <c r="AQ70" s="88"/>
      <c r="AR70" s="42"/>
      <c r="AS70" s="88"/>
      <c r="AT70" s="42"/>
      <c r="AU70" s="88"/>
      <c r="AV70" s="42"/>
      <c r="AW70" s="88"/>
      <c r="AX70" s="42"/>
      <c r="AY70" s="88"/>
      <c r="AZ70" s="42"/>
      <c r="BA70" s="88"/>
      <c r="BB70" s="42"/>
      <c r="BC70" s="88"/>
      <c r="BD70" s="89"/>
      <c r="BE70" s="89"/>
      <c r="BF70" s="90"/>
      <c r="BG70" s="90"/>
      <c r="BH70" s="91"/>
      <c r="BI70" s="92"/>
      <c r="BJ70" s="92"/>
      <c r="AMI70" s="19"/>
      <c r="AMJ70" s="19"/>
    </row>
    <row r="71" s="93" customFormat="true" ht="25.5" hidden="false" customHeight="true" outlineLevel="0" collapsed="false">
      <c r="A71" s="33" t="s">
        <v>899</v>
      </c>
      <c r="B71" s="34" t="str">
        <f aca="false">IF(A71="","saisir code MAEC (colonne A)",RIGHT(A71,4))</f>
        <v>ESP2</v>
      </c>
      <c r="C71" s="34" t="str">
        <f aca="false">IFERROR(VLOOKUP(LEFT(A71,7),Opérateur_Territoire!$B$2:$D$120,2,0),"à saisir (Opérateur_Territoire)")</f>
        <v>CC Argonne ardennaise</v>
      </c>
      <c r="D71" s="34" t="str">
        <f aca="false">LEFT(A71,7)</f>
        <v>GE_209N</v>
      </c>
      <c r="E71" s="34" t="str">
        <f aca="false">IFERROR(VLOOKUP(LEFT(A71,7),Opérateur_Territoire!$B$2:$D$120,3,0),"à saisir (Opérateur_Territoire)")</f>
        <v>Confluence vallées de l’Aisne et de l’Aire – Natura 2000 (site 209)</v>
      </c>
      <c r="F71" s="35" t="str">
        <f aca="false">IFERROR(VLOOKUP(LEFT(A71,7),Opérateur_Territoire!$B$2:$J$120,6,0),"à saisir (Opérateur_Territoire)")</f>
        <v>Communauté de communes de l'Argonne Ardennaise</v>
      </c>
      <c r="G71" s="35" t="str">
        <f aca="false">IFERROR(VLOOKUP(LEFT(A71,7),Opérateur_Territoire!$B$2:$J$120,7,0),"à saisir (Opérateur_Territoire)")</f>
        <v>44-46 rue du chemin salé – 08400 VOUZIERS</v>
      </c>
      <c r="H71" s="35" t="str">
        <f aca="false">IFERROR(VLOOKUP(LEFT(A71,7),Opérateur_Territoire!$B$2:$J$120,8,0),"à saisir (Opérateur_Territoire)")</f>
        <v>03 24 71 59 93 - 06 37 73 33 18</v>
      </c>
      <c r="I71" s="35" t="str">
        <f aca="false">IFERROR(VLOOKUP(LEFT(A71,7),Opérateur_Territoire!$B$2:$J$120,9,0),"à saisir (Opérateur_Territoire)")</f>
        <v>a.musu@argonne-ardennaise.fr</v>
      </c>
      <c r="J71" s="35"/>
      <c r="K71" s="35"/>
      <c r="L71" s="36"/>
      <c r="M71" s="80"/>
      <c r="N71" s="80"/>
      <c r="O71" s="81"/>
      <c r="P71" s="82" t="str">
        <f aca="false">IF(AND(M71&lt;&gt;"",O71&lt;&gt;""),M71+O71,IF(AND(N71&lt;&gt;"",O71&lt;&gt;""),N71+O71,""))</f>
        <v/>
      </c>
      <c r="Q71" s="81"/>
      <c r="R71" s="82" t="str">
        <f aca="false">IF(AND(M71&lt;&gt;"",Q71&lt;&gt;""),M71+Q71,IF(AND(N71&lt;&gt;"",Q71&lt;&gt;""),N71+Q71,""))</f>
        <v/>
      </c>
      <c r="S71" s="83"/>
      <c r="T71" s="83"/>
      <c r="U71" s="83"/>
      <c r="V71" s="83"/>
      <c r="W71" s="84"/>
      <c r="X71" s="85"/>
      <c r="Y71" s="86"/>
      <c r="Z71" s="86"/>
      <c r="AA71" s="42"/>
      <c r="AB71" s="87"/>
      <c r="AC71" s="87"/>
      <c r="AD71" s="87"/>
      <c r="AE71" s="42"/>
      <c r="AF71" s="42"/>
      <c r="AG71" s="88"/>
      <c r="AH71" s="42"/>
      <c r="AI71" s="88"/>
      <c r="AJ71" s="42"/>
      <c r="AK71" s="88"/>
      <c r="AL71" s="42"/>
      <c r="AM71" s="88"/>
      <c r="AN71" s="42"/>
      <c r="AO71" s="88"/>
      <c r="AP71" s="42"/>
      <c r="AQ71" s="88"/>
      <c r="AR71" s="42"/>
      <c r="AS71" s="88"/>
      <c r="AT71" s="42"/>
      <c r="AU71" s="88"/>
      <c r="AV71" s="42"/>
      <c r="AW71" s="88"/>
      <c r="AX71" s="42"/>
      <c r="AY71" s="88"/>
      <c r="AZ71" s="42"/>
      <c r="BA71" s="88"/>
      <c r="BB71" s="42"/>
      <c r="BC71" s="88"/>
      <c r="BD71" s="89"/>
      <c r="BE71" s="89"/>
      <c r="BF71" s="90"/>
      <c r="BG71" s="90"/>
      <c r="BH71" s="91"/>
      <c r="BI71" s="92"/>
      <c r="BJ71" s="92"/>
      <c r="AMI71" s="19"/>
      <c r="AMJ71" s="19"/>
    </row>
    <row r="72" s="93" customFormat="true" ht="25.5" hidden="false" customHeight="true" outlineLevel="0" collapsed="false">
      <c r="A72" s="33" t="s">
        <v>900</v>
      </c>
      <c r="B72" s="34" t="str">
        <f aca="false">IF(A72="","saisir code MAEC (colonne A)",RIGHT(A72,4))</f>
        <v>ESP3</v>
      </c>
      <c r="C72" s="34" t="str">
        <f aca="false">IFERROR(VLOOKUP(LEFT(A72,7),Opérateur_Territoire!$B$2:$D$120,2,0),"à saisir (Opérateur_Territoire)")</f>
        <v>CC Argonne ardennaise</v>
      </c>
      <c r="D72" s="34" t="str">
        <f aca="false">LEFT(A72,7)</f>
        <v>GE_209N</v>
      </c>
      <c r="E72" s="34" t="str">
        <f aca="false">IFERROR(VLOOKUP(LEFT(A72,7),Opérateur_Territoire!$B$2:$D$120,3,0),"à saisir (Opérateur_Territoire)")</f>
        <v>Confluence vallées de l’Aisne et de l’Aire – Natura 2000 (site 209)</v>
      </c>
      <c r="F72" s="35" t="str">
        <f aca="false">IFERROR(VLOOKUP(LEFT(A72,7),Opérateur_Territoire!$B$2:$J$120,6,0),"à saisir (Opérateur_Territoire)")</f>
        <v>Communauté de communes de l'Argonne Ardennaise</v>
      </c>
      <c r="G72" s="35" t="str">
        <f aca="false">IFERROR(VLOOKUP(LEFT(A72,7),Opérateur_Territoire!$B$2:$J$120,7,0),"à saisir (Opérateur_Territoire)")</f>
        <v>44-46 rue du chemin salé – 08400 VOUZIERS</v>
      </c>
      <c r="H72" s="35" t="str">
        <f aca="false">IFERROR(VLOOKUP(LEFT(A72,7),Opérateur_Territoire!$B$2:$J$120,8,0),"à saisir (Opérateur_Territoire)")</f>
        <v>03 24 71 59 93 - 06 37 73 33 18</v>
      </c>
      <c r="I72" s="35" t="str">
        <f aca="false">IFERROR(VLOOKUP(LEFT(A72,7),Opérateur_Territoire!$B$2:$J$120,9,0),"à saisir (Opérateur_Territoire)")</f>
        <v>a.musu@argonne-ardennaise.fr</v>
      </c>
      <c r="J72" s="35"/>
      <c r="K72" s="35"/>
      <c r="L72" s="36"/>
      <c r="M72" s="80"/>
      <c r="N72" s="80"/>
      <c r="O72" s="81"/>
      <c r="P72" s="82" t="str">
        <f aca="false">IF(AND(M72&lt;&gt;"",O72&lt;&gt;""),M72+O72,IF(AND(N72&lt;&gt;"",O72&lt;&gt;""),N72+O72,""))</f>
        <v/>
      </c>
      <c r="Q72" s="81"/>
      <c r="R72" s="82" t="str">
        <f aca="false">IF(AND(M72&lt;&gt;"",Q72&lt;&gt;""),M72+Q72,IF(AND(N72&lt;&gt;"",Q72&lt;&gt;""),N72+Q72,""))</f>
        <v/>
      </c>
      <c r="S72" s="83"/>
      <c r="T72" s="83"/>
      <c r="U72" s="83"/>
      <c r="V72" s="83"/>
      <c r="W72" s="84"/>
      <c r="X72" s="85"/>
      <c r="Y72" s="86"/>
      <c r="Z72" s="86"/>
      <c r="AA72" s="42"/>
      <c r="AB72" s="87"/>
      <c r="AC72" s="87"/>
      <c r="AD72" s="87"/>
      <c r="AE72" s="42"/>
      <c r="AF72" s="42"/>
      <c r="AG72" s="88"/>
      <c r="AH72" s="42"/>
      <c r="AI72" s="88"/>
      <c r="AJ72" s="42"/>
      <c r="AK72" s="88"/>
      <c r="AL72" s="42"/>
      <c r="AM72" s="88"/>
      <c r="AN72" s="42"/>
      <c r="AO72" s="88"/>
      <c r="AP72" s="42"/>
      <c r="AQ72" s="88"/>
      <c r="AR72" s="42"/>
      <c r="AS72" s="88"/>
      <c r="AT72" s="42"/>
      <c r="AU72" s="88"/>
      <c r="AV72" s="42"/>
      <c r="AW72" s="88"/>
      <c r="AX72" s="42"/>
      <c r="AY72" s="88"/>
      <c r="AZ72" s="42"/>
      <c r="BA72" s="88"/>
      <c r="BB72" s="42"/>
      <c r="BC72" s="88"/>
      <c r="BD72" s="89"/>
      <c r="BE72" s="89"/>
      <c r="BF72" s="90"/>
      <c r="BG72" s="90"/>
      <c r="BH72" s="91"/>
      <c r="BI72" s="92"/>
      <c r="BJ72" s="92"/>
      <c r="AMI72" s="19"/>
      <c r="AMJ72" s="19"/>
    </row>
    <row r="73" s="93" customFormat="true" ht="25.5" hidden="false" customHeight="true" outlineLevel="0" collapsed="false">
      <c r="A73" s="33" t="s">
        <v>901</v>
      </c>
      <c r="B73" s="34" t="str">
        <f aca="false">IF(A73="","saisir code MAEC (colonne A)",RIGHT(A73,4))</f>
        <v>MHU2</v>
      </c>
      <c r="C73" s="34" t="str">
        <f aca="false">IFERROR(VLOOKUP(LEFT(A73,7),Opérateur_Territoire!$B$2:$D$120,2,0),"à saisir (Opérateur_Territoire)")</f>
        <v>CC Argonne ardennaise</v>
      </c>
      <c r="D73" s="34" t="str">
        <f aca="false">LEFT(A73,7)</f>
        <v>GE_209N</v>
      </c>
      <c r="E73" s="34" t="str">
        <f aca="false">IFERROR(VLOOKUP(LEFT(A73,7),Opérateur_Territoire!$B$2:$D$120,3,0),"à saisir (Opérateur_Territoire)")</f>
        <v>Confluence vallées de l’Aisne et de l’Aire – Natura 2000 (site 209)</v>
      </c>
      <c r="F73" s="35" t="str">
        <f aca="false">IFERROR(VLOOKUP(LEFT(A73,7),Opérateur_Territoire!$B$2:$J$120,6,0),"à saisir (Opérateur_Territoire)")</f>
        <v>Communauté de communes de l'Argonne Ardennaise</v>
      </c>
      <c r="G73" s="35" t="str">
        <f aca="false">IFERROR(VLOOKUP(LEFT(A73,7),Opérateur_Territoire!$B$2:$J$120,7,0),"à saisir (Opérateur_Territoire)")</f>
        <v>44-46 rue du chemin salé – 08400 VOUZIERS</v>
      </c>
      <c r="H73" s="35" t="str">
        <f aca="false">IFERROR(VLOOKUP(LEFT(A73,7),Opérateur_Territoire!$B$2:$J$120,8,0),"à saisir (Opérateur_Territoire)")</f>
        <v>03 24 71 59 93 - 06 37 73 33 18</v>
      </c>
      <c r="I73" s="35" t="str">
        <f aca="false">IFERROR(VLOOKUP(LEFT(A73,7),Opérateur_Territoire!$B$2:$J$120,9,0),"à saisir (Opérateur_Territoire)")</f>
        <v>a.musu@argonne-ardennaise.fr</v>
      </c>
      <c r="J73" s="35"/>
      <c r="K73" s="94"/>
      <c r="L73" s="36"/>
      <c r="M73" s="80"/>
      <c r="N73" s="80"/>
      <c r="O73" s="81"/>
      <c r="P73" s="82" t="str">
        <f aca="false">IF(AND(M73&lt;&gt;"",O73&lt;&gt;""),M73+O73,IF(AND(N73&lt;&gt;"",O73&lt;&gt;""),N73+O73,""))</f>
        <v/>
      </c>
      <c r="Q73" s="81"/>
      <c r="R73" s="82" t="str">
        <f aca="false">IF(AND(M73&lt;&gt;"",Q73&lt;&gt;""),M73+Q73,IF(AND(N73&lt;&gt;"",Q73&lt;&gt;""),N73+Q73,""))</f>
        <v/>
      </c>
      <c r="S73" s="83"/>
      <c r="T73" s="83"/>
      <c r="U73" s="83"/>
      <c r="V73" s="83"/>
      <c r="W73" s="84"/>
      <c r="X73" s="85"/>
      <c r="Y73" s="86"/>
      <c r="Z73" s="86"/>
      <c r="AA73" s="42"/>
      <c r="AB73" s="87"/>
      <c r="AC73" s="87"/>
      <c r="AD73" s="87"/>
      <c r="AE73" s="42"/>
      <c r="AF73" s="42"/>
      <c r="AG73" s="88"/>
      <c r="AH73" s="42"/>
      <c r="AI73" s="88"/>
      <c r="AJ73" s="42"/>
      <c r="AK73" s="88"/>
      <c r="AL73" s="42"/>
      <c r="AM73" s="88"/>
      <c r="AN73" s="42"/>
      <c r="AO73" s="88"/>
      <c r="AP73" s="42"/>
      <c r="AQ73" s="88"/>
      <c r="AR73" s="42"/>
      <c r="AS73" s="88"/>
      <c r="AT73" s="42"/>
      <c r="AU73" s="88"/>
      <c r="AV73" s="42"/>
      <c r="AW73" s="88"/>
      <c r="AX73" s="42"/>
      <c r="AY73" s="88"/>
      <c r="AZ73" s="42"/>
      <c r="BA73" s="88"/>
      <c r="BB73" s="42"/>
      <c r="BC73" s="88"/>
      <c r="BD73" s="89"/>
      <c r="BE73" s="89"/>
      <c r="BF73" s="90"/>
      <c r="BG73" s="90"/>
      <c r="BH73" s="91"/>
      <c r="BI73" s="92"/>
      <c r="BJ73" s="92"/>
      <c r="AMI73" s="19"/>
      <c r="AMJ73" s="19"/>
    </row>
    <row r="74" s="93" customFormat="true" ht="25.5" hidden="false" customHeight="true" outlineLevel="0" collapsed="false">
      <c r="A74" s="33" t="s">
        <v>902</v>
      </c>
      <c r="B74" s="34" t="str">
        <f aca="false">IF(A74="","saisir code MAEC (colonne A)",RIGHT(A74,4))</f>
        <v>ESP1</v>
      </c>
      <c r="C74" s="34" t="str">
        <f aca="false">IFERROR(VLOOKUP(LEFT(A74,7),Opérateur_Territoire!$B$2:$D$120,2,0),"à saisir (Opérateur_Territoire)")</f>
        <v>CC Argonne ardennaise</v>
      </c>
      <c r="D74" s="34" t="str">
        <f aca="false">LEFT(A74,7)</f>
        <v>GE_210N</v>
      </c>
      <c r="E74" s="34" t="str">
        <f aca="false">IFERROR(VLOOKUP(LEFT(A74,7),Opérateur_Territoire!$B$2:$D$120,3,0),"à saisir (Opérateur_Territoire)")</f>
        <v>Vallée de l’Aisne à Mouron – Natura 2000 (site 210)</v>
      </c>
      <c r="F74" s="35" t="str">
        <f aca="false">IFERROR(VLOOKUP(LEFT(A74,7),Opérateur_Territoire!$B$2:$J$120,6,0),"à saisir (Opérateur_Territoire)")</f>
        <v>Communauté de communes de l'Argonne Ardennaise</v>
      </c>
      <c r="G74" s="35" t="str">
        <f aca="false">IFERROR(VLOOKUP(LEFT(A74,7),Opérateur_Territoire!$B$2:$J$120,7,0),"à saisir (Opérateur_Territoire)")</f>
        <v>44-46 rue du chemin salé – 08400 VOUZIERS</v>
      </c>
      <c r="H74" s="35" t="str">
        <f aca="false">IFERROR(VLOOKUP(LEFT(A74,7),Opérateur_Territoire!$B$2:$J$120,8,0),"à saisir (Opérateur_Territoire)")</f>
        <v>03 24 71 59 93 - 06 37 73 33 18</v>
      </c>
      <c r="I74" s="35" t="str">
        <f aca="false">IFERROR(VLOOKUP(LEFT(A74,7),Opérateur_Territoire!$B$2:$J$120,9,0),"à saisir (Opérateur_Territoire)")</f>
        <v>a.musu@argonne-ardennaise.fr</v>
      </c>
      <c r="J74" s="35"/>
      <c r="K74" s="94"/>
      <c r="L74" s="36"/>
      <c r="M74" s="80"/>
      <c r="N74" s="80"/>
      <c r="O74" s="81"/>
      <c r="P74" s="82" t="str">
        <f aca="false">IF(AND(M74&lt;&gt;"",O74&lt;&gt;""),M74+O74,IF(AND(N74&lt;&gt;"",O74&lt;&gt;""),N74+O74,""))</f>
        <v/>
      </c>
      <c r="Q74" s="81"/>
      <c r="R74" s="82" t="str">
        <f aca="false">IF(AND(M74&lt;&gt;"",Q74&lt;&gt;""),M74+Q74,IF(AND(N74&lt;&gt;"",Q74&lt;&gt;""),N74+Q74,""))</f>
        <v/>
      </c>
      <c r="S74" s="83"/>
      <c r="T74" s="83"/>
      <c r="U74" s="83"/>
      <c r="V74" s="83"/>
      <c r="W74" s="84"/>
      <c r="X74" s="85"/>
      <c r="Y74" s="86"/>
      <c r="Z74" s="86"/>
      <c r="AA74" s="42"/>
      <c r="AB74" s="87"/>
      <c r="AC74" s="87"/>
      <c r="AD74" s="87"/>
      <c r="AE74" s="42"/>
      <c r="AF74" s="42"/>
      <c r="AG74" s="88"/>
      <c r="AH74" s="42"/>
      <c r="AI74" s="88"/>
      <c r="AJ74" s="42"/>
      <c r="AK74" s="88"/>
      <c r="AL74" s="42"/>
      <c r="AM74" s="88"/>
      <c r="AN74" s="42"/>
      <c r="AO74" s="88"/>
      <c r="AP74" s="42"/>
      <c r="AQ74" s="88"/>
      <c r="AR74" s="42"/>
      <c r="AS74" s="88"/>
      <c r="AT74" s="42"/>
      <c r="AU74" s="88"/>
      <c r="AV74" s="42"/>
      <c r="AW74" s="88"/>
      <c r="AX74" s="42"/>
      <c r="AY74" s="88"/>
      <c r="AZ74" s="42"/>
      <c r="BA74" s="88"/>
      <c r="BB74" s="42"/>
      <c r="BC74" s="88"/>
      <c r="BD74" s="89"/>
      <c r="BE74" s="89"/>
      <c r="BF74" s="90"/>
      <c r="BG74" s="90"/>
      <c r="BH74" s="91"/>
      <c r="BI74" s="92"/>
      <c r="BJ74" s="92"/>
      <c r="AMI74" s="19"/>
      <c r="AMJ74" s="19"/>
    </row>
    <row r="75" s="93" customFormat="true" ht="25.5" hidden="false" customHeight="true" outlineLevel="0" collapsed="false">
      <c r="A75" s="33" t="s">
        <v>903</v>
      </c>
      <c r="B75" s="34" t="str">
        <f aca="false">IF(A75="","saisir code MAEC (colonne A)",RIGHT(A75,4))</f>
        <v>ESP2</v>
      </c>
      <c r="C75" s="34" t="str">
        <f aca="false">IFERROR(VLOOKUP(LEFT(A75,7),Opérateur_Territoire!$B$2:$D$120,2,0),"à saisir (Opérateur_Territoire)")</f>
        <v>CC Argonne ardennaise</v>
      </c>
      <c r="D75" s="34" t="str">
        <f aca="false">LEFT(A75,7)</f>
        <v>GE_210N</v>
      </c>
      <c r="E75" s="34" t="str">
        <f aca="false">IFERROR(VLOOKUP(LEFT(A75,7),Opérateur_Territoire!$B$2:$D$120,3,0),"à saisir (Opérateur_Territoire)")</f>
        <v>Vallée de l’Aisne à Mouron – Natura 2000 (site 210)</v>
      </c>
      <c r="F75" s="35" t="str">
        <f aca="false">IFERROR(VLOOKUP(LEFT(A75,7),Opérateur_Territoire!$B$2:$J$120,6,0),"à saisir (Opérateur_Territoire)")</f>
        <v>Communauté de communes de l'Argonne Ardennaise</v>
      </c>
      <c r="G75" s="35" t="str">
        <f aca="false">IFERROR(VLOOKUP(LEFT(A75,7),Opérateur_Territoire!$B$2:$J$120,7,0),"à saisir (Opérateur_Territoire)")</f>
        <v>44-46 rue du chemin salé – 08400 VOUZIERS</v>
      </c>
      <c r="H75" s="35" t="str">
        <f aca="false">IFERROR(VLOOKUP(LEFT(A75,7),Opérateur_Territoire!$B$2:$J$120,8,0),"à saisir (Opérateur_Territoire)")</f>
        <v>03 24 71 59 93 - 06 37 73 33 18</v>
      </c>
      <c r="I75" s="35" t="str">
        <f aca="false">IFERROR(VLOOKUP(LEFT(A75,7),Opérateur_Territoire!$B$2:$J$120,9,0),"à saisir (Opérateur_Territoire)")</f>
        <v>a.musu@argonne-ardennaise.fr</v>
      </c>
      <c r="J75" s="35"/>
      <c r="K75" s="35"/>
      <c r="L75" s="36"/>
      <c r="M75" s="80"/>
      <c r="N75" s="80"/>
      <c r="O75" s="81"/>
      <c r="P75" s="82" t="str">
        <f aca="false">IF(AND(M75&lt;&gt;"",O75&lt;&gt;""),M75+O75,IF(AND(N75&lt;&gt;"",O75&lt;&gt;""),N75+O75,""))</f>
        <v/>
      </c>
      <c r="Q75" s="81"/>
      <c r="R75" s="82" t="str">
        <f aca="false">IF(AND(M75&lt;&gt;"",Q75&lt;&gt;""),M75+Q75,IF(AND(N75&lt;&gt;"",Q75&lt;&gt;""),N75+Q75,""))</f>
        <v/>
      </c>
      <c r="S75" s="83"/>
      <c r="T75" s="83"/>
      <c r="U75" s="83"/>
      <c r="V75" s="83"/>
      <c r="W75" s="84"/>
      <c r="X75" s="85"/>
      <c r="Y75" s="86"/>
      <c r="Z75" s="86"/>
      <c r="AA75" s="42"/>
      <c r="AB75" s="87"/>
      <c r="AC75" s="87"/>
      <c r="AD75" s="87"/>
      <c r="AE75" s="42"/>
      <c r="AF75" s="42"/>
      <c r="AG75" s="88"/>
      <c r="AH75" s="42"/>
      <c r="AI75" s="88"/>
      <c r="AJ75" s="42"/>
      <c r="AK75" s="88"/>
      <c r="AL75" s="42"/>
      <c r="AM75" s="88"/>
      <c r="AN75" s="42"/>
      <c r="AO75" s="88"/>
      <c r="AP75" s="42"/>
      <c r="AQ75" s="88"/>
      <c r="AR75" s="42"/>
      <c r="AS75" s="88"/>
      <c r="AT75" s="42"/>
      <c r="AU75" s="88"/>
      <c r="AV75" s="42"/>
      <c r="AW75" s="88"/>
      <c r="AX75" s="42"/>
      <c r="AY75" s="88"/>
      <c r="AZ75" s="42"/>
      <c r="BA75" s="88"/>
      <c r="BB75" s="42"/>
      <c r="BC75" s="88"/>
      <c r="BD75" s="89"/>
      <c r="BE75" s="89"/>
      <c r="BF75" s="90"/>
      <c r="BG75" s="90"/>
      <c r="BH75" s="91"/>
      <c r="BI75" s="92"/>
      <c r="BJ75" s="92"/>
      <c r="AMI75" s="19"/>
      <c r="AMJ75" s="19"/>
    </row>
    <row r="76" s="93" customFormat="true" ht="25.5" hidden="false" customHeight="true" outlineLevel="0" collapsed="false">
      <c r="A76" s="33" t="s">
        <v>904</v>
      </c>
      <c r="B76" s="34" t="str">
        <f aca="false">IF(A76="","saisir code MAEC (colonne A)",RIGHT(A76,4))</f>
        <v>ESP3</v>
      </c>
      <c r="C76" s="34" t="str">
        <f aca="false">IFERROR(VLOOKUP(LEFT(A76,7),Opérateur_Territoire!$B$2:$D$120,2,0),"à saisir (Opérateur_Territoire)")</f>
        <v>CC Argonne ardennaise</v>
      </c>
      <c r="D76" s="34" t="str">
        <f aca="false">LEFT(A76,7)</f>
        <v>GE_210N</v>
      </c>
      <c r="E76" s="34" t="str">
        <f aca="false">IFERROR(VLOOKUP(LEFT(A76,7),Opérateur_Territoire!$B$2:$D$120,3,0),"à saisir (Opérateur_Territoire)")</f>
        <v>Vallée de l’Aisne à Mouron – Natura 2000 (site 210)</v>
      </c>
      <c r="F76" s="35" t="str">
        <f aca="false">IFERROR(VLOOKUP(LEFT(A76,7),Opérateur_Territoire!$B$2:$J$120,6,0),"à saisir (Opérateur_Territoire)")</f>
        <v>Communauté de communes de l'Argonne Ardennaise</v>
      </c>
      <c r="G76" s="35" t="str">
        <f aca="false">IFERROR(VLOOKUP(LEFT(A76,7),Opérateur_Territoire!$B$2:$J$120,7,0),"à saisir (Opérateur_Territoire)")</f>
        <v>44-46 rue du chemin salé – 08400 VOUZIERS</v>
      </c>
      <c r="H76" s="35" t="str">
        <f aca="false">IFERROR(VLOOKUP(LEFT(A76,7),Opérateur_Territoire!$B$2:$J$120,8,0),"à saisir (Opérateur_Territoire)")</f>
        <v>03 24 71 59 93 - 06 37 73 33 18</v>
      </c>
      <c r="I76" s="35" t="str">
        <f aca="false">IFERROR(VLOOKUP(LEFT(A76,7),Opérateur_Territoire!$B$2:$J$120,9,0),"à saisir (Opérateur_Territoire)")</f>
        <v>a.musu@argonne-ardennaise.fr</v>
      </c>
      <c r="J76" s="35"/>
      <c r="K76" s="35"/>
      <c r="L76" s="36"/>
      <c r="M76" s="80"/>
      <c r="N76" s="80"/>
      <c r="O76" s="81"/>
      <c r="P76" s="82" t="str">
        <f aca="false">IF(AND(M76&lt;&gt;"",O76&lt;&gt;""),M76+O76,IF(AND(N76&lt;&gt;"",O76&lt;&gt;""),N76+O76,""))</f>
        <v/>
      </c>
      <c r="Q76" s="81"/>
      <c r="R76" s="82" t="str">
        <f aca="false">IF(AND(M76&lt;&gt;"",Q76&lt;&gt;""),M76+Q76,IF(AND(N76&lt;&gt;"",Q76&lt;&gt;""),N76+Q76,""))</f>
        <v/>
      </c>
      <c r="S76" s="83"/>
      <c r="T76" s="83"/>
      <c r="U76" s="83"/>
      <c r="V76" s="83"/>
      <c r="W76" s="84"/>
      <c r="X76" s="85"/>
      <c r="Y76" s="86"/>
      <c r="Z76" s="86"/>
      <c r="AA76" s="42"/>
      <c r="AB76" s="87"/>
      <c r="AC76" s="87"/>
      <c r="AD76" s="87"/>
      <c r="AE76" s="42"/>
      <c r="AF76" s="42"/>
      <c r="AG76" s="88"/>
      <c r="AH76" s="42"/>
      <c r="AI76" s="88"/>
      <c r="AJ76" s="42"/>
      <c r="AK76" s="88"/>
      <c r="AL76" s="42"/>
      <c r="AM76" s="88"/>
      <c r="AN76" s="42"/>
      <c r="AO76" s="88"/>
      <c r="AP76" s="42"/>
      <c r="AQ76" s="88"/>
      <c r="AR76" s="42"/>
      <c r="AS76" s="88"/>
      <c r="AT76" s="42"/>
      <c r="AU76" s="88"/>
      <c r="AV76" s="42"/>
      <c r="AW76" s="88"/>
      <c r="AX76" s="42"/>
      <c r="AY76" s="88"/>
      <c r="AZ76" s="42"/>
      <c r="BA76" s="88"/>
      <c r="BB76" s="42"/>
      <c r="BC76" s="88"/>
      <c r="BD76" s="89"/>
      <c r="BE76" s="89"/>
      <c r="BF76" s="90"/>
      <c r="BG76" s="90"/>
      <c r="BH76" s="91"/>
      <c r="BI76" s="92"/>
      <c r="BJ76" s="92"/>
      <c r="AMI76" s="19"/>
      <c r="AMJ76" s="19"/>
    </row>
    <row r="77" s="93" customFormat="true" ht="25.5" hidden="false" customHeight="true" outlineLevel="0" collapsed="false">
      <c r="A77" s="33" t="s">
        <v>905</v>
      </c>
      <c r="B77" s="34" t="str">
        <f aca="false">IF(A77="","saisir code MAEC (colonne A)",RIGHT(A77,4))</f>
        <v>MHU2</v>
      </c>
      <c r="C77" s="34" t="str">
        <f aca="false">IFERROR(VLOOKUP(LEFT(A77,7),Opérateur_Territoire!$B$2:$D$120,2,0),"à saisir (Opérateur_Territoire)")</f>
        <v>CC Argonne ardennaise</v>
      </c>
      <c r="D77" s="34" t="str">
        <f aca="false">LEFT(A77,7)</f>
        <v>GE_210N</v>
      </c>
      <c r="E77" s="34" t="str">
        <f aca="false">IFERROR(VLOOKUP(LEFT(A77,7),Opérateur_Territoire!$B$2:$D$120,3,0),"à saisir (Opérateur_Territoire)")</f>
        <v>Vallée de l’Aisne à Mouron – Natura 2000 (site 210)</v>
      </c>
      <c r="F77" s="35" t="str">
        <f aca="false">IFERROR(VLOOKUP(LEFT(A77,7),Opérateur_Territoire!$B$2:$J$120,6,0),"à saisir (Opérateur_Territoire)")</f>
        <v>Communauté de communes de l'Argonne Ardennaise</v>
      </c>
      <c r="G77" s="35" t="str">
        <f aca="false">IFERROR(VLOOKUP(LEFT(A77,7),Opérateur_Territoire!$B$2:$J$120,7,0),"à saisir (Opérateur_Territoire)")</f>
        <v>44-46 rue du chemin salé – 08400 VOUZIERS</v>
      </c>
      <c r="H77" s="35" t="str">
        <f aca="false">IFERROR(VLOOKUP(LEFT(A77,7),Opérateur_Territoire!$B$2:$J$120,8,0),"à saisir (Opérateur_Territoire)")</f>
        <v>03 24 71 59 93 - 06 37 73 33 18</v>
      </c>
      <c r="I77" s="35" t="str">
        <f aca="false">IFERROR(VLOOKUP(LEFT(A77,7),Opérateur_Territoire!$B$2:$J$120,9,0),"à saisir (Opérateur_Territoire)")</f>
        <v>a.musu@argonne-ardennaise.fr</v>
      </c>
      <c r="J77" s="35"/>
      <c r="K77" s="94"/>
      <c r="L77" s="36"/>
      <c r="M77" s="80"/>
      <c r="N77" s="80"/>
      <c r="O77" s="81"/>
      <c r="P77" s="82" t="str">
        <f aca="false">IF(AND(M77&lt;&gt;"",O77&lt;&gt;""),M77+O77,IF(AND(N77&lt;&gt;"",O77&lt;&gt;""),N77+O77,""))</f>
        <v/>
      </c>
      <c r="Q77" s="81"/>
      <c r="R77" s="82" t="str">
        <f aca="false">IF(AND(M77&lt;&gt;"",Q77&lt;&gt;""),M77+Q77,IF(AND(N77&lt;&gt;"",Q77&lt;&gt;""),N77+Q77,""))</f>
        <v/>
      </c>
      <c r="S77" s="83"/>
      <c r="T77" s="83"/>
      <c r="U77" s="83"/>
      <c r="V77" s="83"/>
      <c r="W77" s="84"/>
      <c r="X77" s="85"/>
      <c r="Y77" s="86"/>
      <c r="Z77" s="86"/>
      <c r="AA77" s="42"/>
      <c r="AB77" s="87"/>
      <c r="AC77" s="87"/>
      <c r="AD77" s="87"/>
      <c r="AE77" s="42"/>
      <c r="AF77" s="42"/>
      <c r="AG77" s="88"/>
      <c r="AH77" s="42"/>
      <c r="AI77" s="88"/>
      <c r="AJ77" s="42"/>
      <c r="AK77" s="88"/>
      <c r="AL77" s="42"/>
      <c r="AM77" s="88"/>
      <c r="AN77" s="42"/>
      <c r="AO77" s="88"/>
      <c r="AP77" s="42"/>
      <c r="AQ77" s="88"/>
      <c r="AR77" s="42"/>
      <c r="AS77" s="88"/>
      <c r="AT77" s="42"/>
      <c r="AU77" s="88"/>
      <c r="AV77" s="42"/>
      <c r="AW77" s="88"/>
      <c r="AX77" s="42"/>
      <c r="AY77" s="88"/>
      <c r="AZ77" s="42"/>
      <c r="BA77" s="88"/>
      <c r="BB77" s="42"/>
      <c r="BC77" s="88"/>
      <c r="BD77" s="89"/>
      <c r="BE77" s="89"/>
      <c r="BF77" s="90"/>
      <c r="BG77" s="90"/>
      <c r="BH77" s="91"/>
      <c r="BI77" s="92"/>
      <c r="BJ77" s="92"/>
      <c r="AMI77" s="19"/>
      <c r="AMJ77" s="19"/>
    </row>
    <row r="78" s="93" customFormat="true" ht="25.5" hidden="false" customHeight="true" outlineLevel="0" collapsed="false">
      <c r="A78" s="33" t="s">
        <v>906</v>
      </c>
      <c r="B78" s="34" t="str">
        <f aca="false">IF(A78="","saisir code MAEC (colonne A)",RIGHT(A78,4))</f>
        <v>ESP2</v>
      </c>
      <c r="C78" s="34" t="str">
        <f aca="false">IFERROR(VLOOKUP(LEFT(A78,7),Opérateur_Territoire!$B$2:$D$120,2,0),"à saisir (Opérateur_Territoire)")</f>
        <v>CC Crêtes préardennaises</v>
      </c>
      <c r="D78" s="34" t="str">
        <f aca="false">LEFT(A78,7)</f>
        <v>GE_098N</v>
      </c>
      <c r="E78" s="34" t="str">
        <f aca="false">IFERROR(VLOOKUP(LEFT(A78,7),Opérateur_Territoire!$B$2:$D$120,3,0),"à saisir (Opérateur_Territoire)")</f>
        <v>Site à chiroptères de la vallée de la Bar – Natura 2000 (site 098)</v>
      </c>
      <c r="F78" s="35" t="str">
        <f aca="false">IFERROR(VLOOKUP(LEFT(A78,7),Opérateur_Territoire!$B$2:$J$120,6,0),"à saisir (Opérateur_Territoire)")</f>
        <v>Association ReNArd</v>
      </c>
      <c r="G78" s="35" t="str">
        <f aca="false">IFERROR(VLOOKUP(LEFT(A78,7),Opérateur_Territoire!$B$2:$J$120,7,0),"à saisir (Opérateur_Territoire)")</f>
        <v>3 grande rue – 08430 POIX-TERRON</v>
      </c>
      <c r="H78" s="35" t="str">
        <f aca="false">IFERROR(VLOOKUP(LEFT(A78,7),Opérateur_Territoire!$B$2:$J$120,8,0),"à saisir (Opérateur_Territoire)")</f>
        <v>03 24 33 54 23</v>
      </c>
      <c r="I78" s="35" t="str">
        <f aca="false">IFERROR(VLOOKUP(LEFT(A78,7),Opérateur_Territoire!$B$2:$J$120,9,0),"à saisir (Opérateur_Territoire)")</f>
        <v>contact@renard-asso.org</v>
      </c>
      <c r="J78" s="35"/>
      <c r="K78" s="35"/>
      <c r="L78" s="36"/>
      <c r="M78" s="80"/>
      <c r="N78" s="80"/>
      <c r="O78" s="81"/>
      <c r="P78" s="82" t="str">
        <f aca="false">IF(AND(M78&lt;&gt;"",O78&lt;&gt;""),M78+O78,IF(AND(N78&lt;&gt;"",O78&lt;&gt;""),N78+O78,""))</f>
        <v/>
      </c>
      <c r="Q78" s="81"/>
      <c r="R78" s="82" t="str">
        <f aca="false">IF(AND(M78&lt;&gt;"",Q78&lt;&gt;""),M78+Q78,IF(AND(N78&lt;&gt;"",Q78&lt;&gt;""),N78+Q78,""))</f>
        <v/>
      </c>
      <c r="S78" s="83"/>
      <c r="T78" s="83"/>
      <c r="U78" s="83"/>
      <c r="V78" s="83"/>
      <c r="W78" s="84"/>
      <c r="X78" s="85"/>
      <c r="Y78" s="86"/>
      <c r="Z78" s="86"/>
      <c r="AA78" s="42"/>
      <c r="AB78" s="87"/>
      <c r="AC78" s="87"/>
      <c r="AD78" s="87"/>
      <c r="AE78" s="42"/>
      <c r="AF78" s="42"/>
      <c r="AG78" s="88"/>
      <c r="AH78" s="42"/>
      <c r="AI78" s="88"/>
      <c r="AJ78" s="42"/>
      <c r="AK78" s="88"/>
      <c r="AL78" s="42"/>
      <c r="AM78" s="88"/>
      <c r="AN78" s="42"/>
      <c r="AO78" s="88"/>
      <c r="AP78" s="42"/>
      <c r="AQ78" s="88"/>
      <c r="AR78" s="42"/>
      <c r="AS78" s="88"/>
      <c r="AT78" s="42"/>
      <c r="AU78" s="88"/>
      <c r="AV78" s="42"/>
      <c r="AW78" s="88"/>
      <c r="AX78" s="42"/>
      <c r="AY78" s="88"/>
      <c r="AZ78" s="42"/>
      <c r="BA78" s="88"/>
      <c r="BB78" s="42"/>
      <c r="BC78" s="88"/>
      <c r="BD78" s="89"/>
      <c r="BE78" s="89"/>
      <c r="BF78" s="90"/>
      <c r="BG78" s="90"/>
      <c r="BH78" s="91"/>
      <c r="BI78" s="92"/>
      <c r="BJ78" s="92"/>
      <c r="AMI78" s="19"/>
      <c r="AMJ78" s="19"/>
    </row>
    <row r="79" s="93" customFormat="true" ht="25.5" hidden="false" customHeight="true" outlineLevel="0" collapsed="false">
      <c r="A79" s="33" t="s">
        <v>907</v>
      </c>
      <c r="B79" s="34" t="str">
        <f aca="false">IF(A79="","saisir code MAEC (colonne A)",RIGHT(A79,4))</f>
        <v>ESP3</v>
      </c>
      <c r="C79" s="34" t="str">
        <f aca="false">IFERROR(VLOOKUP(LEFT(A79,7),Opérateur_Territoire!$B$2:$D$120,2,0),"à saisir (Opérateur_Territoire)")</f>
        <v>CC Crêtes préardennaises</v>
      </c>
      <c r="D79" s="34" t="str">
        <f aca="false">LEFT(A79,7)</f>
        <v>GE_098N</v>
      </c>
      <c r="E79" s="34" t="str">
        <f aca="false">IFERROR(VLOOKUP(LEFT(A79,7),Opérateur_Territoire!$B$2:$D$120,3,0),"à saisir (Opérateur_Territoire)")</f>
        <v>Site à chiroptères de la vallée de la Bar – Natura 2000 (site 098)</v>
      </c>
      <c r="F79" s="35" t="str">
        <f aca="false">IFERROR(VLOOKUP(LEFT(A79,7),Opérateur_Territoire!$B$2:$J$120,6,0),"à saisir (Opérateur_Territoire)")</f>
        <v>Association ReNArd</v>
      </c>
      <c r="G79" s="35" t="str">
        <f aca="false">IFERROR(VLOOKUP(LEFT(A79,7),Opérateur_Territoire!$B$2:$J$120,7,0),"à saisir (Opérateur_Territoire)")</f>
        <v>3 grande rue – 08430 POIX-TERRON</v>
      </c>
      <c r="H79" s="35" t="str">
        <f aca="false">IFERROR(VLOOKUP(LEFT(A79,7),Opérateur_Territoire!$B$2:$J$120,8,0),"à saisir (Opérateur_Territoire)")</f>
        <v>03 24 33 54 23</v>
      </c>
      <c r="I79" s="35" t="str">
        <f aca="false">IFERROR(VLOOKUP(LEFT(A79,7),Opérateur_Territoire!$B$2:$J$120,9,0),"à saisir (Opérateur_Territoire)")</f>
        <v>contact@renard-asso.org</v>
      </c>
      <c r="J79" s="35"/>
      <c r="K79" s="35"/>
      <c r="L79" s="36"/>
      <c r="M79" s="80"/>
      <c r="N79" s="80"/>
      <c r="O79" s="81"/>
      <c r="P79" s="82" t="str">
        <f aca="false">IF(AND(M79&lt;&gt;"",O79&lt;&gt;""),M79+O79,IF(AND(N79&lt;&gt;"",O79&lt;&gt;""),N79+O79,""))</f>
        <v/>
      </c>
      <c r="Q79" s="81"/>
      <c r="R79" s="82" t="str">
        <f aca="false">IF(AND(M79&lt;&gt;"",Q79&lt;&gt;""),M79+Q79,IF(AND(N79&lt;&gt;"",Q79&lt;&gt;""),N79+Q79,""))</f>
        <v/>
      </c>
      <c r="S79" s="83"/>
      <c r="T79" s="83"/>
      <c r="U79" s="83"/>
      <c r="V79" s="83"/>
      <c r="W79" s="84"/>
      <c r="X79" s="85"/>
      <c r="Y79" s="86"/>
      <c r="Z79" s="86"/>
      <c r="AA79" s="42"/>
      <c r="AB79" s="87"/>
      <c r="AC79" s="87"/>
      <c r="AD79" s="87"/>
      <c r="AE79" s="42"/>
      <c r="AF79" s="42"/>
      <c r="AG79" s="88"/>
      <c r="AH79" s="42"/>
      <c r="AI79" s="88"/>
      <c r="AJ79" s="42"/>
      <c r="AK79" s="88"/>
      <c r="AL79" s="42"/>
      <c r="AM79" s="88"/>
      <c r="AN79" s="42"/>
      <c r="AO79" s="88"/>
      <c r="AP79" s="42"/>
      <c r="AQ79" s="88"/>
      <c r="AR79" s="42"/>
      <c r="AS79" s="88"/>
      <c r="AT79" s="42"/>
      <c r="AU79" s="88"/>
      <c r="AV79" s="42"/>
      <c r="AW79" s="88"/>
      <c r="AX79" s="42"/>
      <c r="AY79" s="88"/>
      <c r="AZ79" s="42"/>
      <c r="BA79" s="88"/>
      <c r="BB79" s="42"/>
      <c r="BC79" s="88"/>
      <c r="BD79" s="89"/>
      <c r="BE79" s="89"/>
      <c r="BF79" s="90"/>
      <c r="BG79" s="90"/>
      <c r="BH79" s="91"/>
      <c r="BI79" s="92"/>
      <c r="BJ79" s="92"/>
      <c r="AMI79" s="19"/>
      <c r="AMJ79" s="19"/>
    </row>
    <row r="80" s="93" customFormat="true" ht="25.5" hidden="false" customHeight="true" outlineLevel="0" collapsed="false">
      <c r="A80" s="33" t="s">
        <v>908</v>
      </c>
      <c r="B80" s="34" t="str">
        <f aca="false">IF(A80="","saisir code MAEC (colonne A)",RIGHT(A80,4))</f>
        <v>MHU2</v>
      </c>
      <c r="C80" s="34" t="str">
        <f aca="false">IFERROR(VLOOKUP(LEFT(A80,7),Opérateur_Territoire!$B$2:$D$120,2,0),"à saisir (Opérateur_Territoire)")</f>
        <v>CC Crêtes préardennaises</v>
      </c>
      <c r="D80" s="34" t="str">
        <f aca="false">LEFT(A80,7)</f>
        <v>GE_098N</v>
      </c>
      <c r="E80" s="34" t="str">
        <f aca="false">IFERROR(VLOOKUP(LEFT(A80,7),Opérateur_Territoire!$B$2:$D$120,3,0),"à saisir (Opérateur_Territoire)")</f>
        <v>Site à chiroptères de la vallée de la Bar – Natura 2000 (site 098)</v>
      </c>
      <c r="F80" s="35" t="str">
        <f aca="false">IFERROR(VLOOKUP(LEFT(A80,7),Opérateur_Territoire!$B$2:$J$120,6,0),"à saisir (Opérateur_Territoire)")</f>
        <v>Association ReNArd</v>
      </c>
      <c r="G80" s="35" t="str">
        <f aca="false">IFERROR(VLOOKUP(LEFT(A80,7),Opérateur_Territoire!$B$2:$J$120,7,0),"à saisir (Opérateur_Territoire)")</f>
        <v>3 grande rue – 08430 POIX-TERRON</v>
      </c>
      <c r="H80" s="35" t="str">
        <f aca="false">IFERROR(VLOOKUP(LEFT(A80,7),Opérateur_Territoire!$B$2:$J$120,8,0),"à saisir (Opérateur_Territoire)")</f>
        <v>03 24 33 54 23</v>
      </c>
      <c r="I80" s="35" t="str">
        <f aca="false">IFERROR(VLOOKUP(LEFT(A80,7),Opérateur_Territoire!$B$2:$J$120,9,0),"à saisir (Opérateur_Territoire)")</f>
        <v>contact@renard-asso.org</v>
      </c>
      <c r="J80" s="35"/>
      <c r="K80" s="35"/>
      <c r="L80" s="36"/>
      <c r="M80" s="80"/>
      <c r="N80" s="80"/>
      <c r="O80" s="81"/>
      <c r="P80" s="82" t="str">
        <f aca="false">IF(AND(M80&lt;&gt;"",O80&lt;&gt;""),M80+O80,IF(AND(N80&lt;&gt;"",O80&lt;&gt;""),N80+O80,""))</f>
        <v/>
      </c>
      <c r="Q80" s="81"/>
      <c r="R80" s="82" t="str">
        <f aca="false">IF(AND(M80&lt;&gt;"",Q80&lt;&gt;""),M80+Q80,IF(AND(N80&lt;&gt;"",Q80&lt;&gt;""),N80+Q80,""))</f>
        <v/>
      </c>
      <c r="S80" s="83"/>
      <c r="T80" s="83"/>
      <c r="U80" s="83"/>
      <c r="V80" s="83"/>
      <c r="W80" s="84"/>
      <c r="X80" s="85"/>
      <c r="Y80" s="86"/>
      <c r="Z80" s="86"/>
      <c r="AA80" s="42"/>
      <c r="AB80" s="87"/>
      <c r="AC80" s="87"/>
      <c r="AD80" s="87"/>
      <c r="AE80" s="42"/>
      <c r="AF80" s="42"/>
      <c r="AG80" s="88"/>
      <c r="AH80" s="42"/>
      <c r="AI80" s="88"/>
      <c r="AJ80" s="42"/>
      <c r="AK80" s="88"/>
      <c r="AL80" s="42"/>
      <c r="AM80" s="88"/>
      <c r="AN80" s="42"/>
      <c r="AO80" s="88"/>
      <c r="AP80" s="42"/>
      <c r="AQ80" s="88"/>
      <c r="AR80" s="42"/>
      <c r="AS80" s="88"/>
      <c r="AT80" s="42"/>
      <c r="AU80" s="88"/>
      <c r="AV80" s="42"/>
      <c r="AW80" s="88"/>
      <c r="AX80" s="42"/>
      <c r="AY80" s="88"/>
      <c r="AZ80" s="42"/>
      <c r="BA80" s="88"/>
      <c r="BB80" s="42"/>
      <c r="BC80" s="88"/>
      <c r="BD80" s="89"/>
      <c r="BE80" s="89"/>
      <c r="BF80" s="90"/>
      <c r="BG80" s="90"/>
      <c r="BH80" s="91"/>
      <c r="BI80" s="92"/>
      <c r="BJ80" s="92"/>
      <c r="AMI80" s="19"/>
      <c r="AMJ80" s="19"/>
    </row>
    <row r="81" s="93" customFormat="true" ht="25.5" hidden="false" customHeight="true" outlineLevel="0" collapsed="false">
      <c r="A81" s="33" t="s">
        <v>909</v>
      </c>
      <c r="B81" s="34" t="str">
        <f aca="false">IF(A81="","saisir code MAEC (colonne A)",RIGHT(A81,4))</f>
        <v>ESP2</v>
      </c>
      <c r="C81" s="34" t="str">
        <f aca="false">IFERROR(VLOOKUP(LEFT(A81,7),Opérateur_Territoire!$B$2:$D$120,2,0),"à saisir (Opérateur_Territoire)")</f>
        <v>CC Pays rethelois</v>
      </c>
      <c r="D81" s="34" t="str">
        <f aca="false">LEFT(A81,7)</f>
        <v>GE_208N</v>
      </c>
      <c r="E81" s="34" t="str">
        <f aca="false">IFERROR(VLOOKUP(LEFT(A81,7),Opérateur_Territoire!$B$2:$D$120,3,0),"à saisir (Opérateur_Territoire)")</f>
        <v>Vallée de l’Aisne en aval de Château-Porcien – Natura 2000 (site 208)</v>
      </c>
      <c r="F81" s="35" t="str">
        <f aca="false">IFERROR(VLOOKUP(LEFT(A81,7),Opérateur_Territoire!$B$2:$J$120,6,0),"à saisir (Opérateur_Territoire)")</f>
        <v>Communauté de communes du Pays rethélois</v>
      </c>
      <c r="G81" s="35" t="str">
        <f aca="false">IFERROR(VLOOKUP(LEFT(A81,7),Opérateur_Territoire!$B$2:$J$120,7,0),"à saisir (Opérateur_Territoire)")</f>
        <v>30 avenue de Bourgoin – 08300 SAULT-LES-RETHEL</v>
      </c>
      <c r="H81" s="35" t="str">
        <f aca="false">IFERROR(VLOOKUP(LEFT(A81,7),Opérateur_Territoire!$B$2:$J$120,8,0),"à saisir (Opérateur_Territoire)")</f>
        <v>03 52 10 01 00</v>
      </c>
      <c r="I81" s="35" t="str">
        <f aca="false">IFERROR(VLOOKUP(LEFT(A81,7),Opérateur_Territoire!$B$2:$J$120,9,0),"à saisir (Opérateur_Territoire)")</f>
        <v>accueil@cc-paysrethelois.fr</v>
      </c>
      <c r="J81" s="35"/>
      <c r="K81" s="35"/>
      <c r="L81" s="96"/>
      <c r="M81" s="80"/>
      <c r="N81" s="80"/>
      <c r="O81" s="81"/>
      <c r="P81" s="82" t="str">
        <f aca="false">IF(AND(M81&lt;&gt;"",O81&lt;&gt;""),M81+O81,IF(AND(N81&lt;&gt;"",O81&lt;&gt;""),N81+O81,""))</f>
        <v/>
      </c>
      <c r="Q81" s="81"/>
      <c r="R81" s="82" t="str">
        <f aca="false">IF(AND(M81&lt;&gt;"",Q81&lt;&gt;""),M81+Q81,IF(AND(N81&lt;&gt;"",Q81&lt;&gt;""),N81+Q81,""))</f>
        <v/>
      </c>
      <c r="S81" s="83"/>
      <c r="T81" s="83"/>
      <c r="U81" s="83"/>
      <c r="V81" s="83"/>
      <c r="W81" s="84"/>
      <c r="X81" s="85"/>
      <c r="Y81" s="86"/>
      <c r="Z81" s="86"/>
      <c r="AA81" s="42"/>
      <c r="AB81" s="87"/>
      <c r="AC81" s="87"/>
      <c r="AD81" s="87"/>
      <c r="AE81" s="42"/>
      <c r="AF81" s="42"/>
      <c r="AG81" s="88"/>
      <c r="AH81" s="42"/>
      <c r="AI81" s="88"/>
      <c r="AJ81" s="42"/>
      <c r="AK81" s="88"/>
      <c r="AL81" s="42"/>
      <c r="AM81" s="88"/>
      <c r="AN81" s="42"/>
      <c r="AO81" s="88"/>
      <c r="AP81" s="42"/>
      <c r="AQ81" s="88"/>
      <c r="AR81" s="42"/>
      <c r="AS81" s="88"/>
      <c r="AT81" s="42"/>
      <c r="AU81" s="88"/>
      <c r="AV81" s="42"/>
      <c r="AW81" s="88"/>
      <c r="AX81" s="42"/>
      <c r="AY81" s="88"/>
      <c r="AZ81" s="42"/>
      <c r="BA81" s="88"/>
      <c r="BB81" s="42"/>
      <c r="BC81" s="88"/>
      <c r="BD81" s="89"/>
      <c r="BE81" s="89"/>
      <c r="BF81" s="90"/>
      <c r="BG81" s="90"/>
      <c r="BH81" s="91"/>
      <c r="BI81" s="92"/>
      <c r="BJ81" s="92"/>
      <c r="AMI81" s="19"/>
      <c r="AMJ81" s="19"/>
    </row>
    <row r="82" s="93" customFormat="true" ht="25.5" hidden="false" customHeight="true" outlineLevel="0" collapsed="false">
      <c r="A82" s="33" t="s">
        <v>910</v>
      </c>
      <c r="B82" s="34" t="str">
        <f aca="false">IF(A82="","saisir code MAEC (colonne A)",RIGHT(A82,4))</f>
        <v>ESP3</v>
      </c>
      <c r="C82" s="34" t="str">
        <f aca="false">IFERROR(VLOOKUP(LEFT(A82,7),Opérateur_Territoire!$B$2:$D$120,2,0),"à saisir (Opérateur_Territoire)")</f>
        <v>CC Pays rethelois</v>
      </c>
      <c r="D82" s="34" t="str">
        <f aca="false">LEFT(A82,7)</f>
        <v>GE_208N</v>
      </c>
      <c r="E82" s="34" t="str">
        <f aca="false">IFERROR(VLOOKUP(LEFT(A82,7),Opérateur_Territoire!$B$2:$D$120,3,0),"à saisir (Opérateur_Territoire)")</f>
        <v>Vallée de l’Aisne en aval de Château-Porcien – Natura 2000 (site 208)</v>
      </c>
      <c r="F82" s="35" t="str">
        <f aca="false">IFERROR(VLOOKUP(LEFT(A82,7),Opérateur_Territoire!$B$2:$J$120,6,0),"à saisir (Opérateur_Territoire)")</f>
        <v>Communauté de communes du Pays rethélois</v>
      </c>
      <c r="G82" s="35" t="str">
        <f aca="false">IFERROR(VLOOKUP(LEFT(A82,7),Opérateur_Territoire!$B$2:$J$120,7,0),"à saisir (Opérateur_Territoire)")</f>
        <v>30 avenue de Bourgoin – 08300 SAULT-LES-RETHEL</v>
      </c>
      <c r="H82" s="35" t="str">
        <f aca="false">IFERROR(VLOOKUP(LEFT(A82,7),Opérateur_Territoire!$B$2:$J$120,8,0),"à saisir (Opérateur_Territoire)")</f>
        <v>03 52 10 01 00</v>
      </c>
      <c r="I82" s="35" t="str">
        <f aca="false">IFERROR(VLOOKUP(LEFT(A82,7),Opérateur_Territoire!$B$2:$J$120,9,0),"à saisir (Opérateur_Territoire)")</f>
        <v>accueil@cc-paysrethelois.fr</v>
      </c>
      <c r="J82" s="35"/>
      <c r="K82" s="35"/>
      <c r="L82" s="36"/>
      <c r="M82" s="80"/>
      <c r="N82" s="80"/>
      <c r="O82" s="81"/>
      <c r="P82" s="82" t="str">
        <f aca="false">IF(AND(M82&lt;&gt;"",O82&lt;&gt;""),M82+O82,IF(AND(N82&lt;&gt;"",O82&lt;&gt;""),N82+O82,""))</f>
        <v/>
      </c>
      <c r="Q82" s="81"/>
      <c r="R82" s="82" t="str">
        <f aca="false">IF(AND(M82&lt;&gt;"",Q82&lt;&gt;""),M82+Q82,IF(AND(N82&lt;&gt;"",Q82&lt;&gt;""),N82+Q82,""))</f>
        <v/>
      </c>
      <c r="S82" s="83"/>
      <c r="T82" s="83"/>
      <c r="U82" s="83"/>
      <c r="V82" s="83"/>
      <c r="W82" s="84"/>
      <c r="X82" s="85"/>
      <c r="Y82" s="86"/>
      <c r="Z82" s="86"/>
      <c r="AA82" s="42"/>
      <c r="AB82" s="87"/>
      <c r="AC82" s="87"/>
      <c r="AD82" s="87"/>
      <c r="AE82" s="42"/>
      <c r="AF82" s="42"/>
      <c r="AG82" s="88"/>
      <c r="AH82" s="42"/>
      <c r="AI82" s="88"/>
      <c r="AJ82" s="42"/>
      <c r="AK82" s="88"/>
      <c r="AL82" s="42"/>
      <c r="AM82" s="88"/>
      <c r="AN82" s="42"/>
      <c r="AO82" s="88"/>
      <c r="AP82" s="42"/>
      <c r="AQ82" s="88"/>
      <c r="AR82" s="42"/>
      <c r="AS82" s="88"/>
      <c r="AT82" s="42"/>
      <c r="AU82" s="88"/>
      <c r="AV82" s="42"/>
      <c r="AW82" s="88"/>
      <c r="AX82" s="42"/>
      <c r="AY82" s="88"/>
      <c r="AZ82" s="42"/>
      <c r="BA82" s="88"/>
      <c r="BB82" s="42"/>
      <c r="BC82" s="88"/>
      <c r="BD82" s="89"/>
      <c r="BE82" s="89"/>
      <c r="BF82" s="90"/>
      <c r="BG82" s="90"/>
      <c r="BH82" s="91"/>
      <c r="BI82" s="92"/>
      <c r="BJ82" s="92"/>
      <c r="AMI82" s="19"/>
      <c r="AMJ82" s="19"/>
    </row>
    <row r="83" s="93" customFormat="true" ht="25.5" hidden="false" customHeight="true" outlineLevel="0" collapsed="false">
      <c r="A83" s="33" t="s">
        <v>911</v>
      </c>
      <c r="B83" s="34" t="str">
        <f aca="false">IF(A83="","saisir code MAEC (colonne A)",RIGHT(A83,4))</f>
        <v>MHU2</v>
      </c>
      <c r="C83" s="34" t="str">
        <f aca="false">IFERROR(VLOOKUP(LEFT(A83,7),Opérateur_Territoire!$B$2:$D$120,2,0),"à saisir (Opérateur_Territoire)")</f>
        <v>CC Pays rethelois</v>
      </c>
      <c r="D83" s="34" t="str">
        <f aca="false">LEFT(A83,7)</f>
        <v>GE_208N</v>
      </c>
      <c r="E83" s="34" t="str">
        <f aca="false">IFERROR(VLOOKUP(LEFT(A83,7),Opérateur_Territoire!$B$2:$D$120,3,0),"à saisir (Opérateur_Territoire)")</f>
        <v>Vallée de l’Aisne en aval de Château-Porcien – Natura 2000 (site 208)</v>
      </c>
      <c r="F83" s="35" t="str">
        <f aca="false">IFERROR(VLOOKUP(LEFT(A83,7),Opérateur_Territoire!$B$2:$J$120,6,0),"à saisir (Opérateur_Territoire)")</f>
        <v>Communauté de communes du Pays rethélois</v>
      </c>
      <c r="G83" s="35" t="str">
        <f aca="false">IFERROR(VLOOKUP(LEFT(A83,7),Opérateur_Territoire!$B$2:$J$120,7,0),"à saisir (Opérateur_Territoire)")</f>
        <v>30 avenue de Bourgoin – 08300 SAULT-LES-RETHEL</v>
      </c>
      <c r="H83" s="35" t="str">
        <f aca="false">IFERROR(VLOOKUP(LEFT(A83,7),Opérateur_Territoire!$B$2:$J$120,8,0),"à saisir (Opérateur_Territoire)")</f>
        <v>03 52 10 01 00</v>
      </c>
      <c r="I83" s="35" t="str">
        <f aca="false">IFERROR(VLOOKUP(LEFT(A83,7),Opérateur_Territoire!$B$2:$J$120,9,0),"à saisir (Opérateur_Territoire)")</f>
        <v>accueil@cc-paysrethelois.fr</v>
      </c>
      <c r="J83" s="35"/>
      <c r="K83" s="35"/>
      <c r="L83" s="36"/>
      <c r="M83" s="80"/>
      <c r="N83" s="80"/>
      <c r="O83" s="81"/>
      <c r="P83" s="82" t="str">
        <f aca="false">IF(AND(M83&lt;&gt;"",O83&lt;&gt;""),M83+O83,IF(AND(N83&lt;&gt;"",O83&lt;&gt;""),N83+O83,""))</f>
        <v/>
      </c>
      <c r="Q83" s="81"/>
      <c r="R83" s="82" t="str">
        <f aca="false">IF(AND(M83&lt;&gt;"",Q83&lt;&gt;""),M83+Q83,IF(AND(N83&lt;&gt;"",Q83&lt;&gt;""),N83+Q83,""))</f>
        <v/>
      </c>
      <c r="S83" s="83"/>
      <c r="T83" s="83"/>
      <c r="U83" s="83"/>
      <c r="V83" s="83"/>
      <c r="W83" s="84"/>
      <c r="X83" s="85"/>
      <c r="Y83" s="86"/>
      <c r="Z83" s="86"/>
      <c r="AA83" s="42"/>
      <c r="AB83" s="87"/>
      <c r="AC83" s="87"/>
      <c r="AD83" s="87"/>
      <c r="AE83" s="42"/>
      <c r="AF83" s="42"/>
      <c r="AG83" s="88"/>
      <c r="AH83" s="42"/>
      <c r="AI83" s="88"/>
      <c r="AJ83" s="42"/>
      <c r="AK83" s="88"/>
      <c r="AL83" s="42"/>
      <c r="AM83" s="88"/>
      <c r="AN83" s="42"/>
      <c r="AO83" s="88"/>
      <c r="AP83" s="42"/>
      <c r="AQ83" s="88"/>
      <c r="AR83" s="42"/>
      <c r="AS83" s="88"/>
      <c r="AT83" s="42"/>
      <c r="AU83" s="88"/>
      <c r="AV83" s="42"/>
      <c r="AW83" s="88"/>
      <c r="AX83" s="42"/>
      <c r="AY83" s="88"/>
      <c r="AZ83" s="42"/>
      <c r="BA83" s="88"/>
      <c r="BB83" s="42"/>
      <c r="BC83" s="88"/>
      <c r="BD83" s="89"/>
      <c r="BE83" s="89"/>
      <c r="BF83" s="90"/>
      <c r="BG83" s="90"/>
      <c r="BH83" s="91"/>
      <c r="BI83" s="92"/>
      <c r="BJ83" s="92"/>
      <c r="AMI83" s="19"/>
      <c r="AMJ83" s="19"/>
    </row>
    <row r="84" s="93" customFormat="true" ht="25.5" hidden="false" customHeight="true" outlineLevel="0" collapsed="false">
      <c r="A84" s="33" t="s">
        <v>912</v>
      </c>
      <c r="B84" s="34" t="str">
        <f aca="false">IF(A84="","saisir code MAEC (colonne A)",RIGHT(A84,4))</f>
        <v>ESP2</v>
      </c>
      <c r="C84" s="34" t="str">
        <f aca="false">IFERROR(VLOOKUP(LEFT(A84,7),Opérateur_Territoire!$B$2:$D$120,2,0),"à saisir (Opérateur_Territoire)")</f>
        <v>CC Pays Stenay – Val dunois</v>
      </c>
      <c r="D84" s="34" t="str">
        <f aca="false">LEFT(A84,7)</f>
        <v>GE_STEN</v>
      </c>
      <c r="E84" s="34" t="str">
        <f aca="false">IFERROR(VLOOKUP(LEFT(A84,7),Opérateur_Territoire!$B$2:$D$120,3,0),"à saisir (Opérateur_Territoire)")</f>
        <v>Vallée de la Meuse, secteur de Stenay – Natura 2000</v>
      </c>
      <c r="F84" s="35" t="str">
        <f aca="false">IFERROR(VLOOKUP(LEFT(A84,7),Opérateur_Territoire!$B$2:$J$120,6,0),"à saisir (Opérateur_Territoire)")</f>
        <v>Communauté de communes du Pays de Stenay et du Val Dunois</v>
      </c>
      <c r="G84" s="35" t="str">
        <f aca="false">IFERROR(VLOOKUP(LEFT(A84,7),Opérateur_Territoire!$B$2:$J$120,7,0),"à saisir (Opérateur_Territoire)")</f>
        <v>6 D avenue de Verdun – 55700 STENAY</v>
      </c>
      <c r="H84" s="35" t="str">
        <f aca="false">IFERROR(VLOOKUP(LEFT(A84,7),Opérateur_Territoire!$B$2:$J$120,8,0),"à saisir (Opérateur_Territoire)")</f>
        <v>03.29.80.31.81</v>
      </c>
      <c r="I84" s="35" t="str">
        <f aca="false">IFERROR(VLOOKUP(LEFT(A84,7),Opérateur_Territoire!$B$2:$J$120,9,0),"à saisir (Opérateur_Territoire)")</f>
        <v>eau-natura@ccstenaydun.fr</v>
      </c>
      <c r="J84" s="35"/>
      <c r="K84" s="35"/>
      <c r="L84" s="36"/>
      <c r="M84" s="80"/>
      <c r="N84" s="80"/>
      <c r="O84" s="81"/>
      <c r="P84" s="82" t="str">
        <f aca="false">IF(AND(M84&lt;&gt;"",O84&lt;&gt;""),M84+O84,IF(AND(N84&lt;&gt;"",O84&lt;&gt;""),N84+O84,""))</f>
        <v/>
      </c>
      <c r="Q84" s="81"/>
      <c r="R84" s="82" t="str">
        <f aca="false">IF(AND(M84&lt;&gt;"",Q84&lt;&gt;""),M84+Q84,IF(AND(N84&lt;&gt;"",Q84&lt;&gt;""),N84+Q84,""))</f>
        <v/>
      </c>
      <c r="S84" s="83"/>
      <c r="T84" s="83"/>
      <c r="U84" s="83"/>
      <c r="V84" s="83"/>
      <c r="W84" s="84"/>
      <c r="X84" s="85"/>
      <c r="Y84" s="86"/>
      <c r="Z84" s="86"/>
      <c r="AA84" s="42"/>
      <c r="AB84" s="87"/>
      <c r="AC84" s="87"/>
      <c r="AD84" s="87"/>
      <c r="AE84" s="42"/>
      <c r="AF84" s="42"/>
      <c r="AG84" s="88"/>
      <c r="AH84" s="42"/>
      <c r="AI84" s="88"/>
      <c r="AJ84" s="42"/>
      <c r="AK84" s="88"/>
      <c r="AL84" s="42"/>
      <c r="AM84" s="88"/>
      <c r="AN84" s="42"/>
      <c r="AO84" s="88"/>
      <c r="AP84" s="42"/>
      <c r="AQ84" s="88"/>
      <c r="AR84" s="42"/>
      <c r="AS84" s="88"/>
      <c r="AT84" s="42"/>
      <c r="AU84" s="88"/>
      <c r="AV84" s="42"/>
      <c r="AW84" s="88"/>
      <c r="AX84" s="42"/>
      <c r="AY84" s="88"/>
      <c r="AZ84" s="42"/>
      <c r="BA84" s="88"/>
      <c r="BB84" s="42"/>
      <c r="BC84" s="88"/>
      <c r="BD84" s="89"/>
      <c r="BE84" s="89"/>
      <c r="BF84" s="90"/>
      <c r="BG84" s="90"/>
      <c r="BH84" s="91"/>
      <c r="BI84" s="92"/>
      <c r="BJ84" s="92"/>
      <c r="AMI84" s="19"/>
      <c r="AMJ84" s="19"/>
    </row>
    <row r="85" s="93" customFormat="true" ht="25.5" hidden="false" customHeight="true" outlineLevel="0" collapsed="false">
      <c r="A85" s="33" t="s">
        <v>913</v>
      </c>
      <c r="B85" s="34" t="str">
        <f aca="false">IF(A85="","saisir code MAEC (colonne A)",RIGHT(A85,4))</f>
        <v>ESP3</v>
      </c>
      <c r="C85" s="34" t="str">
        <f aca="false">IFERROR(VLOOKUP(LEFT(A85,7),Opérateur_Territoire!$B$2:$D$120,2,0),"à saisir (Opérateur_Territoire)")</f>
        <v>CC Pays Stenay – Val dunois</v>
      </c>
      <c r="D85" s="34" t="str">
        <f aca="false">LEFT(A85,7)</f>
        <v>GE_STEN</v>
      </c>
      <c r="E85" s="34" t="str">
        <f aca="false">IFERROR(VLOOKUP(LEFT(A85,7),Opérateur_Territoire!$B$2:$D$120,3,0),"à saisir (Opérateur_Territoire)")</f>
        <v>Vallée de la Meuse, secteur de Stenay – Natura 2000</v>
      </c>
      <c r="F85" s="35" t="str">
        <f aca="false">IFERROR(VLOOKUP(LEFT(A85,7),Opérateur_Territoire!$B$2:$J$120,6,0),"à saisir (Opérateur_Territoire)")</f>
        <v>Communauté de communes du Pays de Stenay et du Val Dunois</v>
      </c>
      <c r="G85" s="35" t="str">
        <f aca="false">IFERROR(VLOOKUP(LEFT(A85,7),Opérateur_Territoire!$B$2:$J$120,7,0),"à saisir (Opérateur_Territoire)")</f>
        <v>6 D avenue de Verdun – 55700 STENAY</v>
      </c>
      <c r="H85" s="35" t="str">
        <f aca="false">IFERROR(VLOOKUP(LEFT(A85,7),Opérateur_Territoire!$B$2:$J$120,8,0),"à saisir (Opérateur_Territoire)")</f>
        <v>03.29.80.31.81</v>
      </c>
      <c r="I85" s="35" t="str">
        <f aca="false">IFERROR(VLOOKUP(LEFT(A85,7),Opérateur_Territoire!$B$2:$J$120,9,0),"à saisir (Opérateur_Territoire)")</f>
        <v>eau-natura@ccstenaydun.fr</v>
      </c>
      <c r="J85" s="35"/>
      <c r="K85" s="35"/>
      <c r="L85" s="36"/>
      <c r="M85" s="80"/>
      <c r="N85" s="80"/>
      <c r="O85" s="81"/>
      <c r="P85" s="82" t="str">
        <f aca="false">IF(AND(M85&lt;&gt;"",O85&lt;&gt;""),M85+O85,IF(AND(N85&lt;&gt;"",O85&lt;&gt;""),N85+O85,""))</f>
        <v/>
      </c>
      <c r="Q85" s="81"/>
      <c r="R85" s="82" t="str">
        <f aca="false">IF(AND(M85&lt;&gt;"",Q85&lt;&gt;""),M85+Q85,IF(AND(N85&lt;&gt;"",Q85&lt;&gt;""),N85+Q85,""))</f>
        <v/>
      </c>
      <c r="S85" s="83"/>
      <c r="T85" s="83"/>
      <c r="U85" s="83"/>
      <c r="V85" s="83"/>
      <c r="W85" s="84"/>
      <c r="X85" s="85"/>
      <c r="Y85" s="86"/>
      <c r="Z85" s="86"/>
      <c r="AA85" s="42"/>
      <c r="AB85" s="87"/>
      <c r="AC85" s="87"/>
      <c r="AD85" s="87"/>
      <c r="AE85" s="42"/>
      <c r="AF85" s="42"/>
      <c r="AG85" s="88"/>
      <c r="AH85" s="42"/>
      <c r="AI85" s="88"/>
      <c r="AJ85" s="42"/>
      <c r="AK85" s="88"/>
      <c r="AL85" s="42"/>
      <c r="AM85" s="88"/>
      <c r="AN85" s="42"/>
      <c r="AO85" s="88"/>
      <c r="AP85" s="42"/>
      <c r="AQ85" s="88"/>
      <c r="AR85" s="42"/>
      <c r="AS85" s="88"/>
      <c r="AT85" s="42"/>
      <c r="AU85" s="88"/>
      <c r="AV85" s="42"/>
      <c r="AW85" s="88"/>
      <c r="AX85" s="42"/>
      <c r="AY85" s="88"/>
      <c r="AZ85" s="42"/>
      <c r="BA85" s="88"/>
      <c r="BB85" s="42"/>
      <c r="BC85" s="88"/>
      <c r="BD85" s="89"/>
      <c r="BE85" s="89"/>
      <c r="BF85" s="90"/>
      <c r="BG85" s="90"/>
      <c r="BH85" s="91"/>
      <c r="BI85" s="92"/>
      <c r="BJ85" s="92"/>
      <c r="AMI85" s="19"/>
      <c r="AMJ85" s="19"/>
    </row>
    <row r="86" s="93" customFormat="true" ht="25.5" hidden="false" customHeight="true" outlineLevel="0" collapsed="false">
      <c r="A86" s="33" t="s">
        <v>914</v>
      </c>
      <c r="B86" s="34" t="str">
        <f aca="false">IF(A86="","saisir code MAEC (colonne A)",RIGHT(A86,4))</f>
        <v>ESP4</v>
      </c>
      <c r="C86" s="34" t="str">
        <f aca="false">IFERROR(VLOOKUP(LEFT(A86,7),Opérateur_Territoire!$B$2:$D$120,2,0),"à saisir (Opérateur_Territoire)")</f>
        <v>CC Pays Stenay – Val dunois</v>
      </c>
      <c r="D86" s="34" t="str">
        <f aca="false">LEFT(A86,7)</f>
        <v>GE_STEN</v>
      </c>
      <c r="E86" s="34" t="str">
        <f aca="false">IFERROR(VLOOKUP(LEFT(A86,7),Opérateur_Territoire!$B$2:$D$120,3,0),"à saisir (Opérateur_Territoire)")</f>
        <v>Vallée de la Meuse, secteur de Stenay – Natura 2000</v>
      </c>
      <c r="F86" s="35" t="str">
        <f aca="false">IFERROR(VLOOKUP(LEFT(A86,7),Opérateur_Territoire!$B$2:$J$120,6,0),"à saisir (Opérateur_Territoire)")</f>
        <v>Communauté de communes du Pays de Stenay et du Val Dunois</v>
      </c>
      <c r="G86" s="35" t="str">
        <f aca="false">IFERROR(VLOOKUP(LEFT(A86,7),Opérateur_Territoire!$B$2:$J$120,7,0),"à saisir (Opérateur_Territoire)")</f>
        <v>6 D avenue de Verdun – 55700 STENAY</v>
      </c>
      <c r="H86" s="35" t="str">
        <f aca="false">IFERROR(VLOOKUP(LEFT(A86,7),Opérateur_Territoire!$B$2:$J$120,8,0),"à saisir (Opérateur_Territoire)")</f>
        <v>03.29.80.31.81</v>
      </c>
      <c r="I86" s="35" t="str">
        <f aca="false">IFERROR(VLOOKUP(LEFT(A86,7),Opérateur_Territoire!$B$2:$J$120,9,0),"à saisir (Opérateur_Territoire)")</f>
        <v>eau-natura@ccstenaydun.fr</v>
      </c>
      <c r="J86" s="35"/>
      <c r="K86" s="35"/>
      <c r="L86" s="36"/>
      <c r="M86" s="80"/>
      <c r="N86" s="80"/>
      <c r="O86" s="81"/>
      <c r="P86" s="82" t="str">
        <f aca="false">IF(AND(M86&lt;&gt;"",O86&lt;&gt;""),M86+O86,IF(AND(N86&lt;&gt;"",O86&lt;&gt;""),N86+O86,""))</f>
        <v/>
      </c>
      <c r="Q86" s="81"/>
      <c r="R86" s="82" t="str">
        <f aca="false">IF(AND(M86&lt;&gt;"",Q86&lt;&gt;""),M86+Q86,IF(AND(N86&lt;&gt;"",Q86&lt;&gt;""),N86+Q86,""))</f>
        <v/>
      </c>
      <c r="S86" s="83"/>
      <c r="T86" s="83"/>
      <c r="U86" s="83"/>
      <c r="V86" s="83"/>
      <c r="W86" s="84"/>
      <c r="X86" s="85"/>
      <c r="Y86" s="86"/>
      <c r="Z86" s="86"/>
      <c r="AA86" s="42"/>
      <c r="AB86" s="87"/>
      <c r="AC86" s="87"/>
      <c r="AD86" s="87"/>
      <c r="AE86" s="42"/>
      <c r="AF86" s="42"/>
      <c r="AG86" s="88"/>
      <c r="AH86" s="42"/>
      <c r="AI86" s="88"/>
      <c r="AJ86" s="42"/>
      <c r="AK86" s="88"/>
      <c r="AL86" s="42"/>
      <c r="AM86" s="88"/>
      <c r="AN86" s="42"/>
      <c r="AO86" s="88"/>
      <c r="AP86" s="42"/>
      <c r="AQ86" s="88"/>
      <c r="AR86" s="42"/>
      <c r="AS86" s="88"/>
      <c r="AT86" s="42"/>
      <c r="AU86" s="88"/>
      <c r="AV86" s="42"/>
      <c r="AW86" s="88"/>
      <c r="AX86" s="42"/>
      <c r="AY86" s="88"/>
      <c r="AZ86" s="42"/>
      <c r="BA86" s="88"/>
      <c r="BB86" s="42"/>
      <c r="BC86" s="88"/>
      <c r="BD86" s="89"/>
      <c r="BE86" s="89"/>
      <c r="BF86" s="90"/>
      <c r="BG86" s="90"/>
      <c r="BH86" s="91"/>
      <c r="BI86" s="92"/>
      <c r="BJ86" s="92"/>
      <c r="AMI86" s="19"/>
      <c r="AMJ86" s="19"/>
    </row>
    <row r="87" s="93" customFormat="true" ht="25.5" hidden="false" customHeight="true" outlineLevel="0" collapsed="false">
      <c r="A87" s="33" t="s">
        <v>915</v>
      </c>
      <c r="B87" s="34" t="str">
        <f aca="false">IF(A87="","saisir code MAEC (colonne A)",RIGHT(A87,4))</f>
        <v>MHU1</v>
      </c>
      <c r="C87" s="34" t="str">
        <f aca="false">IFERROR(VLOOKUP(LEFT(A87,7),Opérateur_Territoire!$B$2:$D$120,2,0),"à saisir (Opérateur_Territoire)")</f>
        <v>CC Pays Stenay – Val dunois</v>
      </c>
      <c r="D87" s="34" t="str">
        <f aca="false">LEFT(A87,7)</f>
        <v>GE_STEN</v>
      </c>
      <c r="E87" s="34" t="str">
        <f aca="false">IFERROR(VLOOKUP(LEFT(A87,7),Opérateur_Territoire!$B$2:$D$120,3,0),"à saisir (Opérateur_Territoire)")</f>
        <v>Vallée de la Meuse, secteur de Stenay – Natura 2000</v>
      </c>
      <c r="F87" s="35" t="str">
        <f aca="false">IFERROR(VLOOKUP(LEFT(A87,7),Opérateur_Territoire!$B$2:$J$120,6,0),"à saisir (Opérateur_Territoire)")</f>
        <v>Communauté de communes du Pays de Stenay et du Val Dunois</v>
      </c>
      <c r="G87" s="35" t="str">
        <f aca="false">IFERROR(VLOOKUP(LEFT(A87,7),Opérateur_Territoire!$B$2:$J$120,7,0),"à saisir (Opérateur_Territoire)")</f>
        <v>6 D avenue de Verdun – 55700 STENAY</v>
      </c>
      <c r="H87" s="35" t="str">
        <f aca="false">IFERROR(VLOOKUP(LEFT(A87,7),Opérateur_Territoire!$B$2:$J$120,8,0),"à saisir (Opérateur_Territoire)")</f>
        <v>03.29.80.31.81</v>
      </c>
      <c r="I87" s="35" t="str">
        <f aca="false">IFERROR(VLOOKUP(LEFT(A87,7),Opérateur_Territoire!$B$2:$J$120,9,0),"à saisir (Opérateur_Territoire)")</f>
        <v>eau-natura@ccstenaydun.fr</v>
      </c>
      <c r="J87" s="35"/>
      <c r="K87" s="35"/>
      <c r="L87" s="36"/>
      <c r="M87" s="80"/>
      <c r="N87" s="80"/>
      <c r="O87" s="81"/>
      <c r="P87" s="82" t="str">
        <f aca="false">IF(AND(M87&lt;&gt;"",O87&lt;&gt;""),M87+O87,IF(AND(N87&lt;&gt;"",O87&lt;&gt;""),N87+O87,""))</f>
        <v/>
      </c>
      <c r="Q87" s="81"/>
      <c r="R87" s="82" t="str">
        <f aca="false">IF(AND(M87&lt;&gt;"",Q87&lt;&gt;""),M87+Q87,IF(AND(N87&lt;&gt;"",Q87&lt;&gt;""),N87+Q87,""))</f>
        <v/>
      </c>
      <c r="S87" s="83"/>
      <c r="T87" s="83"/>
      <c r="U87" s="83"/>
      <c r="V87" s="83"/>
      <c r="W87" s="84"/>
      <c r="X87" s="85"/>
      <c r="Y87" s="86"/>
      <c r="Z87" s="86"/>
      <c r="AA87" s="42"/>
      <c r="AB87" s="87"/>
      <c r="AC87" s="87"/>
      <c r="AD87" s="87"/>
      <c r="AE87" s="42"/>
      <c r="AF87" s="42"/>
      <c r="AG87" s="88"/>
      <c r="AH87" s="42"/>
      <c r="AI87" s="88"/>
      <c r="AJ87" s="42"/>
      <c r="AK87" s="88"/>
      <c r="AL87" s="42"/>
      <c r="AM87" s="88"/>
      <c r="AN87" s="42"/>
      <c r="AO87" s="88"/>
      <c r="AP87" s="42"/>
      <c r="AQ87" s="88"/>
      <c r="AR87" s="42"/>
      <c r="AS87" s="88"/>
      <c r="AT87" s="42"/>
      <c r="AU87" s="88"/>
      <c r="AV87" s="42"/>
      <c r="AW87" s="88"/>
      <c r="AX87" s="42"/>
      <c r="AY87" s="88"/>
      <c r="AZ87" s="42"/>
      <c r="BA87" s="88"/>
      <c r="BB87" s="42"/>
      <c r="BC87" s="88"/>
      <c r="BD87" s="89"/>
      <c r="BE87" s="89"/>
      <c r="BF87" s="90"/>
      <c r="BG87" s="90"/>
      <c r="BH87" s="91"/>
      <c r="BI87" s="92"/>
      <c r="BJ87" s="92"/>
      <c r="AMI87" s="19"/>
      <c r="AMJ87" s="19"/>
    </row>
    <row r="88" s="93" customFormat="true" ht="25.5" hidden="false" customHeight="true" outlineLevel="0" collapsed="false">
      <c r="A88" s="33" t="s">
        <v>916</v>
      </c>
      <c r="B88" s="34" t="str">
        <f aca="false">IF(A88="","saisir code MAEC (colonne A)",RIGHT(A88,4))</f>
        <v>MHU2</v>
      </c>
      <c r="C88" s="34" t="str">
        <f aca="false">IFERROR(VLOOKUP(LEFT(A88,7),Opérateur_Territoire!$B$2:$D$120,2,0),"à saisir (Opérateur_Territoire)")</f>
        <v>CC Pays Stenay – Val dunois</v>
      </c>
      <c r="D88" s="34" t="str">
        <f aca="false">LEFT(A88,7)</f>
        <v>GE_STEN</v>
      </c>
      <c r="E88" s="34" t="str">
        <f aca="false">IFERROR(VLOOKUP(LEFT(A88,7),Opérateur_Territoire!$B$2:$D$120,3,0),"à saisir (Opérateur_Territoire)")</f>
        <v>Vallée de la Meuse, secteur de Stenay – Natura 2000</v>
      </c>
      <c r="F88" s="35" t="str">
        <f aca="false">IFERROR(VLOOKUP(LEFT(A88,7),Opérateur_Territoire!$B$2:$J$120,6,0),"à saisir (Opérateur_Territoire)")</f>
        <v>Communauté de communes du Pays de Stenay et du Val Dunois</v>
      </c>
      <c r="G88" s="35" t="str">
        <f aca="false">IFERROR(VLOOKUP(LEFT(A88,7),Opérateur_Territoire!$B$2:$J$120,7,0),"à saisir (Opérateur_Territoire)")</f>
        <v>6 D avenue de Verdun – 55700 STENAY</v>
      </c>
      <c r="H88" s="35" t="str">
        <f aca="false">IFERROR(VLOOKUP(LEFT(A88,7),Opérateur_Territoire!$B$2:$J$120,8,0),"à saisir (Opérateur_Territoire)")</f>
        <v>03.29.80.31.81</v>
      </c>
      <c r="I88" s="35" t="str">
        <f aca="false">IFERROR(VLOOKUP(LEFT(A88,7),Opérateur_Territoire!$B$2:$J$120,9,0),"à saisir (Opérateur_Territoire)")</f>
        <v>eau-natura@ccstenaydun.fr</v>
      </c>
      <c r="J88" s="35"/>
      <c r="K88" s="35"/>
      <c r="L88" s="36"/>
      <c r="M88" s="80"/>
      <c r="N88" s="80"/>
      <c r="O88" s="81"/>
      <c r="P88" s="82" t="str">
        <f aca="false">IF(AND(M88&lt;&gt;"",O88&lt;&gt;""),M88+O88,IF(AND(N88&lt;&gt;"",O88&lt;&gt;""),N88+O88,""))</f>
        <v/>
      </c>
      <c r="Q88" s="81"/>
      <c r="R88" s="82" t="str">
        <f aca="false">IF(AND(M88&lt;&gt;"",Q88&lt;&gt;""),M88+Q88,IF(AND(N88&lt;&gt;"",Q88&lt;&gt;""),N88+Q88,""))</f>
        <v/>
      </c>
      <c r="S88" s="83"/>
      <c r="T88" s="83"/>
      <c r="U88" s="83"/>
      <c r="V88" s="83"/>
      <c r="W88" s="84"/>
      <c r="X88" s="85"/>
      <c r="Y88" s="86"/>
      <c r="Z88" s="86"/>
      <c r="AA88" s="42"/>
      <c r="AB88" s="87"/>
      <c r="AC88" s="87"/>
      <c r="AD88" s="87"/>
      <c r="AE88" s="42"/>
      <c r="AF88" s="42"/>
      <c r="AG88" s="88"/>
      <c r="AH88" s="42"/>
      <c r="AI88" s="88"/>
      <c r="AJ88" s="42"/>
      <c r="AK88" s="88"/>
      <c r="AL88" s="42"/>
      <c r="AM88" s="88"/>
      <c r="AN88" s="42"/>
      <c r="AO88" s="88"/>
      <c r="AP88" s="42"/>
      <c r="AQ88" s="88"/>
      <c r="AR88" s="42"/>
      <c r="AS88" s="88"/>
      <c r="AT88" s="42"/>
      <c r="AU88" s="88"/>
      <c r="AV88" s="42"/>
      <c r="AW88" s="88"/>
      <c r="AX88" s="42"/>
      <c r="AY88" s="88"/>
      <c r="AZ88" s="42"/>
      <c r="BA88" s="88"/>
      <c r="BB88" s="42"/>
      <c r="BC88" s="88"/>
      <c r="BD88" s="89"/>
      <c r="BE88" s="89"/>
      <c r="BF88" s="90"/>
      <c r="BG88" s="90"/>
      <c r="BH88" s="91"/>
      <c r="BI88" s="92"/>
      <c r="BJ88" s="92"/>
      <c r="AMI88" s="19"/>
      <c r="AMJ88" s="19"/>
    </row>
    <row r="89" s="93" customFormat="true" ht="25.5" hidden="false" customHeight="true" outlineLevel="0" collapsed="false">
      <c r="A89" s="33" t="s">
        <v>917</v>
      </c>
      <c r="B89" s="34" t="str">
        <f aca="false">IF(A89="","saisir code MAEC (colonne A)",RIGHT(A89,4))</f>
        <v>ESP3</v>
      </c>
      <c r="C89" s="34" t="str">
        <f aca="false">IFERROR(VLOOKUP(LEFT(A89,7),Opérateur_Territoire!$B$2:$D$120,2,0),"à saisir (Opérateur_Territoire)")</f>
        <v>CC Porte Vosges méridionales</v>
      </c>
      <c r="D89" s="34" t="str">
        <f aca="false">LEFT(A89,7)</f>
        <v>GE_MMAN</v>
      </c>
      <c r="E89" s="34" t="str">
        <f aca="false">IFERROR(VLOOKUP(LEFT(A89,7),Opérateur_Territoire!$B$2:$D$120,3,0),"à saisir (Opérateur_Territoire)")</f>
        <v>Confluence Moselle – Moselotte – Natura 2000 – Azurés des paluds</v>
      </c>
      <c r="F89" s="35" t="str">
        <f aca="false">IFERROR(VLOOKUP(LEFT(A89,7),Opérateur_Territoire!$B$2:$J$120,6,0),"à saisir (Opérateur_Territoire)")</f>
        <v>Communauté de communes de la Porte des Vosges Méridionales
M. Thomas PROQUEZ</v>
      </c>
      <c r="G89" s="35" t="str">
        <f aca="false">IFERROR(VLOOKUP(LEFT(A89,7),Opérateur_Territoire!$B$2:$J$120,7,0),"à saisir (Opérateur_Territoire)")</f>
        <v>4 rue des Grands Moulins – BP 40056 – 88202 REMIREMONT Cedex</v>
      </c>
      <c r="H89" s="35" t="str">
        <f aca="false">IFERROR(VLOOKUP(LEFT(A89,7),Opérateur_Territoire!$B$2:$J$120,8,0),"à saisir (Opérateur_Territoire)")</f>
        <v>03.29.26.11.24</v>
      </c>
      <c r="I89" s="35" t="str">
        <f aca="false">IFERROR(VLOOKUP(LEFT(A89,7),Opérateur_Territoire!$B$2:$J$120,9,0),"à saisir (Opérateur_Territoire)")</f>
        <v>thomas.proquez@ccpvm.fr</v>
      </c>
      <c r="J89" s="35"/>
      <c r="K89" s="35"/>
      <c r="L89" s="36"/>
      <c r="M89" s="80"/>
      <c r="N89" s="80"/>
      <c r="O89" s="81"/>
      <c r="P89" s="82" t="str">
        <f aca="false">IF(AND(M89&lt;&gt;"",O89&lt;&gt;""),M89+O89,IF(AND(N89&lt;&gt;"",O89&lt;&gt;""),N89+O89,""))</f>
        <v/>
      </c>
      <c r="Q89" s="81"/>
      <c r="R89" s="82" t="str">
        <f aca="false">IF(AND(M89&lt;&gt;"",Q89&lt;&gt;""),M89+Q89,IF(AND(N89&lt;&gt;"",Q89&lt;&gt;""),N89+Q89,""))</f>
        <v/>
      </c>
      <c r="S89" s="83"/>
      <c r="T89" s="83"/>
      <c r="U89" s="83"/>
      <c r="V89" s="83"/>
      <c r="W89" s="84"/>
      <c r="X89" s="85"/>
      <c r="Y89" s="86"/>
      <c r="Z89" s="86"/>
      <c r="AA89" s="42"/>
      <c r="AB89" s="87"/>
      <c r="AC89" s="87"/>
      <c r="AD89" s="87"/>
      <c r="AE89" s="42"/>
      <c r="AF89" s="42"/>
      <c r="AG89" s="88"/>
      <c r="AH89" s="42"/>
      <c r="AI89" s="88"/>
      <c r="AJ89" s="42"/>
      <c r="AK89" s="88"/>
      <c r="AL89" s="42"/>
      <c r="AM89" s="88"/>
      <c r="AN89" s="42"/>
      <c r="AO89" s="88"/>
      <c r="AP89" s="42"/>
      <c r="AQ89" s="88"/>
      <c r="AR89" s="42"/>
      <c r="AS89" s="88"/>
      <c r="AT89" s="42"/>
      <c r="AU89" s="88"/>
      <c r="AV89" s="42"/>
      <c r="AW89" s="88"/>
      <c r="AX89" s="42"/>
      <c r="AY89" s="88"/>
      <c r="AZ89" s="42"/>
      <c r="BA89" s="88"/>
      <c r="BB89" s="42"/>
      <c r="BC89" s="88"/>
      <c r="BD89" s="89"/>
      <c r="BE89" s="89"/>
      <c r="BF89" s="90"/>
      <c r="BG89" s="90"/>
      <c r="BH89" s="91"/>
      <c r="BI89" s="92"/>
      <c r="BJ89" s="92"/>
      <c r="AMI89" s="19"/>
      <c r="AMJ89" s="19"/>
    </row>
    <row r="90" s="93" customFormat="true" ht="25.5" hidden="false" customHeight="true" outlineLevel="0" collapsed="false">
      <c r="A90" s="33" t="s">
        <v>918</v>
      </c>
      <c r="B90" s="34" t="str">
        <f aca="false">IF(A90="","saisir code MAEC (colonne A)",RIGHT(A90,4))</f>
        <v>MHU1</v>
      </c>
      <c r="C90" s="34" t="str">
        <f aca="false">IFERROR(VLOOKUP(LEFT(A90,7),Opérateur_Territoire!$B$2:$D$120,2,0),"à saisir (Opérateur_Territoire)")</f>
        <v>CC Porte Vosges méridionales</v>
      </c>
      <c r="D90" s="34" t="str">
        <f aca="false">LEFT(A90,7)</f>
        <v>GE_MMAN</v>
      </c>
      <c r="E90" s="34" t="str">
        <f aca="false">IFERROR(VLOOKUP(LEFT(A90,7),Opérateur_Territoire!$B$2:$D$120,3,0),"à saisir (Opérateur_Territoire)")</f>
        <v>Confluence Moselle – Moselotte – Natura 2000 – Azurés des paluds</v>
      </c>
      <c r="F90" s="35" t="str">
        <f aca="false">IFERROR(VLOOKUP(LEFT(A90,7),Opérateur_Territoire!$B$2:$J$120,6,0),"à saisir (Opérateur_Territoire)")</f>
        <v>Communauté de communes de la Porte des Vosges Méridionales
M. Thomas PROQUEZ</v>
      </c>
      <c r="G90" s="35" t="str">
        <f aca="false">IFERROR(VLOOKUP(LEFT(A90,7),Opérateur_Territoire!$B$2:$J$120,7,0),"à saisir (Opérateur_Territoire)")</f>
        <v>4 rue des Grands Moulins – BP 40056 – 88202 REMIREMONT Cedex</v>
      </c>
      <c r="H90" s="35" t="str">
        <f aca="false">IFERROR(VLOOKUP(LEFT(A90,7),Opérateur_Territoire!$B$2:$J$120,8,0),"à saisir (Opérateur_Territoire)")</f>
        <v>03.29.26.11.24</v>
      </c>
      <c r="I90" s="35" t="str">
        <f aca="false">IFERROR(VLOOKUP(LEFT(A90,7),Opérateur_Territoire!$B$2:$J$120,9,0),"à saisir (Opérateur_Territoire)")</f>
        <v>thomas.proquez@ccpvm.fr</v>
      </c>
      <c r="J90" s="35"/>
      <c r="K90" s="35"/>
      <c r="L90" s="36"/>
      <c r="M90" s="80"/>
      <c r="N90" s="80"/>
      <c r="O90" s="81"/>
      <c r="P90" s="82" t="str">
        <f aca="false">IF(AND(M90&lt;&gt;"",O90&lt;&gt;""),M90+O90,IF(AND(N90&lt;&gt;"",O90&lt;&gt;""),N90+O90,""))</f>
        <v/>
      </c>
      <c r="Q90" s="81"/>
      <c r="R90" s="82" t="str">
        <f aca="false">IF(AND(M90&lt;&gt;"",Q90&lt;&gt;""),M90+Q90,IF(AND(N90&lt;&gt;"",Q90&lt;&gt;""),N90+Q90,""))</f>
        <v/>
      </c>
      <c r="S90" s="83"/>
      <c r="T90" s="83"/>
      <c r="U90" s="83"/>
      <c r="V90" s="83"/>
      <c r="W90" s="84"/>
      <c r="X90" s="85"/>
      <c r="Y90" s="86"/>
      <c r="Z90" s="86"/>
      <c r="AA90" s="42"/>
      <c r="AB90" s="87"/>
      <c r="AC90" s="87"/>
      <c r="AD90" s="87"/>
      <c r="AE90" s="42"/>
      <c r="AF90" s="42"/>
      <c r="AG90" s="88"/>
      <c r="AH90" s="42"/>
      <c r="AI90" s="88"/>
      <c r="AJ90" s="42"/>
      <c r="AK90" s="88"/>
      <c r="AL90" s="42"/>
      <c r="AM90" s="88"/>
      <c r="AN90" s="42"/>
      <c r="AO90" s="88"/>
      <c r="AP90" s="42"/>
      <c r="AQ90" s="88"/>
      <c r="AR90" s="42"/>
      <c r="AS90" s="88"/>
      <c r="AT90" s="42"/>
      <c r="AU90" s="88"/>
      <c r="AV90" s="42"/>
      <c r="AW90" s="88"/>
      <c r="AX90" s="42"/>
      <c r="AY90" s="88"/>
      <c r="AZ90" s="42"/>
      <c r="BA90" s="88"/>
      <c r="BB90" s="42"/>
      <c r="BC90" s="88"/>
      <c r="BD90" s="89"/>
      <c r="BE90" s="89"/>
      <c r="BF90" s="90"/>
      <c r="BG90" s="90"/>
      <c r="BH90" s="91"/>
      <c r="BI90" s="92"/>
      <c r="BJ90" s="92"/>
      <c r="AMI90" s="19"/>
      <c r="AMJ90" s="19"/>
    </row>
    <row r="91" s="93" customFormat="true" ht="25.5" hidden="false" customHeight="true" outlineLevel="0" collapsed="false">
      <c r="A91" s="33" t="s">
        <v>919</v>
      </c>
      <c r="B91" s="34" t="str">
        <f aca="false">IF(A91="","saisir code MAEC (colonne A)",RIGHT(A91,4))</f>
        <v>ESP2</v>
      </c>
      <c r="C91" s="34" t="str">
        <f aca="false">IFERROR(VLOOKUP(LEFT(A91,7),Opérateur_Territoire!$B$2:$D$120,2,0),"à saisir (Opérateur_Territoire)")</f>
        <v>CC Vezouze en Piémont </v>
      </c>
      <c r="D91" s="34" t="str">
        <f aca="false">LEFT(A91,7)</f>
        <v>GE_VEZN</v>
      </c>
      <c r="E91" s="34" t="str">
        <f aca="false">IFERROR(VLOOKUP(LEFT(A91,7),Opérateur_Territoire!$B$2:$D$120,3,0),"à saisir (Opérateur_Territoire)")</f>
        <v>Forêt et étang de Parroy, fort de Manonviller et vallée alluviale de la Vezouze – Natura 2000</v>
      </c>
      <c r="F91" s="35" t="str">
        <f aca="false">IFERROR(VLOOKUP(LEFT(A91,7),Opérateur_Territoire!$B$2:$J$120,6,0),"à saisir (Opérateur_Territoire)")</f>
        <v>Communauté de communes de Vezouze en Piémont </v>
      </c>
      <c r="G91" s="35" t="str">
        <f aca="false">IFERROR(VLOOKUP(LEFT(A91,7),Opérateur_Territoire!$B$2:$J$120,7,0),"à saisir (Opérateur_Territoire)")</f>
        <v>38 rue de la Voise – BP 08 – 54450 BLAMONT</v>
      </c>
      <c r="H91" s="35" t="str">
        <f aca="false">IFERROR(VLOOKUP(LEFT(A91,7),Opérateur_Territoire!$B$2:$J$120,8,0),"à saisir (Opérateur_Territoire)")</f>
        <v>03.83.42.46.46 - 03.83.72.02.91</v>
      </c>
      <c r="I91" s="35" t="str">
        <f aca="false">IFERROR(VLOOKUP(LEFT(A91,7),Opérateur_Territoire!$B$2:$J$120,9,0),"à saisir (Opérateur_Territoire)")</f>
        <v>cathy.nicolas@ccvp.fr</v>
      </c>
      <c r="J91" s="35"/>
      <c r="K91" s="35"/>
      <c r="L91" s="36"/>
      <c r="M91" s="80"/>
      <c r="N91" s="80"/>
      <c r="O91" s="81"/>
      <c r="P91" s="82" t="str">
        <f aca="false">IF(AND(M91&lt;&gt;"",O91&lt;&gt;""),M91+O91,IF(AND(N91&lt;&gt;"",O91&lt;&gt;""),N91+O91,""))</f>
        <v/>
      </c>
      <c r="Q91" s="81"/>
      <c r="R91" s="82" t="str">
        <f aca="false">IF(AND(M91&lt;&gt;"",Q91&lt;&gt;""),M91+Q91,IF(AND(N91&lt;&gt;"",Q91&lt;&gt;""),N91+Q91,""))</f>
        <v/>
      </c>
      <c r="S91" s="83"/>
      <c r="T91" s="83"/>
      <c r="U91" s="83"/>
      <c r="V91" s="83"/>
      <c r="W91" s="84"/>
      <c r="X91" s="85"/>
      <c r="Y91" s="86"/>
      <c r="Z91" s="86"/>
      <c r="AA91" s="42"/>
      <c r="AB91" s="87"/>
      <c r="AC91" s="87"/>
      <c r="AD91" s="87"/>
      <c r="AE91" s="42"/>
      <c r="AF91" s="42"/>
      <c r="AG91" s="88"/>
      <c r="AH91" s="42"/>
      <c r="AI91" s="88"/>
      <c r="AJ91" s="42"/>
      <c r="AK91" s="88"/>
      <c r="AL91" s="42"/>
      <c r="AM91" s="88"/>
      <c r="AN91" s="42"/>
      <c r="AO91" s="88"/>
      <c r="AP91" s="42"/>
      <c r="AQ91" s="88"/>
      <c r="AR91" s="42"/>
      <c r="AS91" s="88"/>
      <c r="AT91" s="42"/>
      <c r="AU91" s="88"/>
      <c r="AV91" s="42"/>
      <c r="AW91" s="88"/>
      <c r="AX91" s="42"/>
      <c r="AY91" s="88"/>
      <c r="AZ91" s="42"/>
      <c r="BA91" s="88"/>
      <c r="BB91" s="42"/>
      <c r="BC91" s="88"/>
      <c r="BD91" s="89"/>
      <c r="BE91" s="89"/>
      <c r="BF91" s="90"/>
      <c r="BG91" s="90"/>
      <c r="BH91" s="91"/>
      <c r="BI91" s="92"/>
      <c r="BJ91" s="92"/>
      <c r="AMI91" s="19"/>
      <c r="AMJ91" s="19"/>
    </row>
    <row r="92" s="93" customFormat="true" ht="25.5" hidden="false" customHeight="true" outlineLevel="0" collapsed="false">
      <c r="A92" s="33" t="s">
        <v>920</v>
      </c>
      <c r="B92" s="34" t="str">
        <f aca="false">IF(A92="","saisir code MAEC (colonne A)",RIGHT(A92,4))</f>
        <v>ESP3</v>
      </c>
      <c r="C92" s="34" t="str">
        <f aca="false">IFERROR(VLOOKUP(LEFT(A92,7),Opérateur_Territoire!$B$2:$D$120,2,0),"à saisir (Opérateur_Territoire)")</f>
        <v>CC Vezouze en Piémont </v>
      </c>
      <c r="D92" s="34" t="str">
        <f aca="false">LEFT(A92,7)</f>
        <v>GE_VEZN</v>
      </c>
      <c r="E92" s="34" t="str">
        <f aca="false">IFERROR(VLOOKUP(LEFT(A92,7),Opérateur_Territoire!$B$2:$D$120,3,0),"à saisir (Opérateur_Territoire)")</f>
        <v>Forêt et étang de Parroy, fort de Manonviller et vallée alluviale de la Vezouze – Natura 2000</v>
      </c>
      <c r="F92" s="35" t="str">
        <f aca="false">IFERROR(VLOOKUP(LEFT(A92,7),Opérateur_Territoire!$B$2:$J$120,6,0),"à saisir (Opérateur_Territoire)")</f>
        <v>Communauté de communes de Vezouze en Piémont </v>
      </c>
      <c r="G92" s="35" t="str">
        <f aca="false">IFERROR(VLOOKUP(LEFT(A92,7),Opérateur_Territoire!$B$2:$J$120,7,0),"à saisir (Opérateur_Territoire)")</f>
        <v>38 rue de la Voise – BP 08 – 54450 BLAMONT</v>
      </c>
      <c r="H92" s="35" t="str">
        <f aca="false">IFERROR(VLOOKUP(LEFT(A92,7),Opérateur_Territoire!$B$2:$J$120,8,0),"à saisir (Opérateur_Territoire)")</f>
        <v>03.83.42.46.46 - 03.83.72.02.91</v>
      </c>
      <c r="I92" s="35" t="str">
        <f aca="false">IFERROR(VLOOKUP(LEFT(A92,7),Opérateur_Territoire!$B$2:$J$120,9,0),"à saisir (Opérateur_Territoire)")</f>
        <v>cathy.nicolas@ccvp.fr</v>
      </c>
      <c r="J92" s="35"/>
      <c r="K92" s="35"/>
      <c r="L92" s="36"/>
      <c r="M92" s="80"/>
      <c r="N92" s="80"/>
      <c r="O92" s="81"/>
      <c r="P92" s="82" t="str">
        <f aca="false">IF(AND(M92&lt;&gt;"",O92&lt;&gt;""),M92+O92,IF(AND(N92&lt;&gt;"",O92&lt;&gt;""),N92+O92,""))</f>
        <v/>
      </c>
      <c r="Q92" s="81"/>
      <c r="R92" s="82" t="str">
        <f aca="false">IF(AND(M92&lt;&gt;"",Q92&lt;&gt;""),M92+Q92,IF(AND(N92&lt;&gt;"",Q92&lt;&gt;""),N92+Q92,""))</f>
        <v/>
      </c>
      <c r="S92" s="83"/>
      <c r="T92" s="83"/>
      <c r="U92" s="83"/>
      <c r="V92" s="83"/>
      <c r="W92" s="84"/>
      <c r="X92" s="85"/>
      <c r="Y92" s="86"/>
      <c r="Z92" s="86"/>
      <c r="AA92" s="42"/>
      <c r="AB92" s="87"/>
      <c r="AC92" s="87"/>
      <c r="AD92" s="87"/>
      <c r="AE92" s="42"/>
      <c r="AF92" s="42"/>
      <c r="AG92" s="88"/>
      <c r="AH92" s="42"/>
      <c r="AI92" s="88"/>
      <c r="AJ92" s="42"/>
      <c r="AK92" s="88"/>
      <c r="AL92" s="42"/>
      <c r="AM92" s="88"/>
      <c r="AN92" s="42"/>
      <c r="AO92" s="88"/>
      <c r="AP92" s="42"/>
      <c r="AQ92" s="88"/>
      <c r="AR92" s="42"/>
      <c r="AS92" s="88"/>
      <c r="AT92" s="42"/>
      <c r="AU92" s="88"/>
      <c r="AV92" s="42"/>
      <c r="AW92" s="88"/>
      <c r="AX92" s="42"/>
      <c r="AY92" s="88"/>
      <c r="AZ92" s="42"/>
      <c r="BA92" s="88"/>
      <c r="BB92" s="42"/>
      <c r="BC92" s="88"/>
      <c r="BD92" s="89"/>
      <c r="BE92" s="89"/>
      <c r="BF92" s="90"/>
      <c r="BG92" s="90"/>
      <c r="BH92" s="91"/>
      <c r="BI92" s="92"/>
      <c r="BJ92" s="92"/>
      <c r="AMI92" s="19"/>
      <c r="AMJ92" s="19"/>
    </row>
    <row r="93" s="93" customFormat="true" ht="25.5" hidden="false" customHeight="true" outlineLevel="0" collapsed="false">
      <c r="A93" s="33" t="s">
        <v>921</v>
      </c>
      <c r="B93" s="34" t="str">
        <f aca="false">IF(A93="","saisir code MAEC (colonne A)",RIGHT(A93,4))</f>
        <v>ESP4</v>
      </c>
      <c r="C93" s="34" t="str">
        <f aca="false">IFERROR(VLOOKUP(LEFT(A93,7),Opérateur_Territoire!$B$2:$D$120,2,0),"à saisir (Opérateur_Territoire)")</f>
        <v>CC Vezouze en Piémont </v>
      </c>
      <c r="D93" s="34" t="str">
        <f aca="false">LEFT(A93,7)</f>
        <v>GE_VEZN</v>
      </c>
      <c r="E93" s="34" t="str">
        <f aca="false">IFERROR(VLOOKUP(LEFT(A93,7),Opérateur_Territoire!$B$2:$D$120,3,0),"à saisir (Opérateur_Territoire)")</f>
        <v>Forêt et étang de Parroy, fort de Manonviller et vallée alluviale de la Vezouze – Natura 2000</v>
      </c>
      <c r="F93" s="35" t="str">
        <f aca="false">IFERROR(VLOOKUP(LEFT(A93,7),Opérateur_Territoire!$B$2:$J$120,6,0),"à saisir (Opérateur_Territoire)")</f>
        <v>Communauté de communes de Vezouze en Piémont </v>
      </c>
      <c r="G93" s="35" t="str">
        <f aca="false">IFERROR(VLOOKUP(LEFT(A93,7),Opérateur_Territoire!$B$2:$J$120,7,0),"à saisir (Opérateur_Territoire)")</f>
        <v>38 rue de la Voise – BP 08 – 54450 BLAMONT</v>
      </c>
      <c r="H93" s="35" t="str">
        <f aca="false">IFERROR(VLOOKUP(LEFT(A93,7),Opérateur_Territoire!$B$2:$J$120,8,0),"à saisir (Opérateur_Territoire)")</f>
        <v>03.83.42.46.46 - 03.83.72.02.91</v>
      </c>
      <c r="I93" s="35" t="str">
        <f aca="false">IFERROR(VLOOKUP(LEFT(A93,7),Opérateur_Territoire!$B$2:$J$120,9,0),"à saisir (Opérateur_Territoire)")</f>
        <v>cathy.nicolas@ccvp.fr</v>
      </c>
      <c r="J93" s="35"/>
      <c r="K93" s="35"/>
      <c r="L93" s="36"/>
      <c r="M93" s="80"/>
      <c r="N93" s="80"/>
      <c r="O93" s="81"/>
      <c r="P93" s="82" t="str">
        <f aca="false">IF(AND(M93&lt;&gt;"",O93&lt;&gt;""),M93+O93,IF(AND(N93&lt;&gt;"",O93&lt;&gt;""),N93+O93,""))</f>
        <v/>
      </c>
      <c r="Q93" s="81"/>
      <c r="R93" s="82" t="str">
        <f aca="false">IF(AND(M93&lt;&gt;"",Q93&lt;&gt;""),M93+Q93,IF(AND(N93&lt;&gt;"",Q93&lt;&gt;""),N93+Q93,""))</f>
        <v/>
      </c>
      <c r="S93" s="83"/>
      <c r="T93" s="83"/>
      <c r="U93" s="83"/>
      <c r="V93" s="83"/>
      <c r="W93" s="84"/>
      <c r="X93" s="85"/>
      <c r="Y93" s="86"/>
      <c r="Z93" s="86"/>
      <c r="AA93" s="42"/>
      <c r="AB93" s="87"/>
      <c r="AC93" s="87"/>
      <c r="AD93" s="87"/>
      <c r="AE93" s="42"/>
      <c r="AF93" s="42"/>
      <c r="AG93" s="88"/>
      <c r="AH93" s="42"/>
      <c r="AI93" s="88"/>
      <c r="AJ93" s="42"/>
      <c r="AK93" s="88"/>
      <c r="AL93" s="42"/>
      <c r="AM93" s="88"/>
      <c r="AN93" s="42"/>
      <c r="AO93" s="88"/>
      <c r="AP93" s="42"/>
      <c r="AQ93" s="88"/>
      <c r="AR93" s="42"/>
      <c r="AS93" s="88"/>
      <c r="AT93" s="42"/>
      <c r="AU93" s="88"/>
      <c r="AV93" s="42"/>
      <c r="AW93" s="88"/>
      <c r="AX93" s="42"/>
      <c r="AY93" s="88"/>
      <c r="AZ93" s="42"/>
      <c r="BA93" s="88"/>
      <c r="BB93" s="42"/>
      <c r="BC93" s="88"/>
      <c r="BD93" s="89"/>
      <c r="BE93" s="89"/>
      <c r="BF93" s="90"/>
      <c r="BG93" s="90"/>
      <c r="BH93" s="91"/>
      <c r="BI93" s="92"/>
      <c r="BJ93" s="92"/>
      <c r="AMI93" s="19"/>
      <c r="AMJ93" s="19"/>
    </row>
    <row r="94" s="93" customFormat="true" ht="25.5" hidden="false" customHeight="true" outlineLevel="0" collapsed="false">
      <c r="A94" s="33" t="s">
        <v>922</v>
      </c>
      <c r="B94" s="34" t="str">
        <f aca="false">IF(A94="","saisir code MAEC (colonne A)",RIGHT(A94,4))</f>
        <v>MHU1</v>
      </c>
      <c r="C94" s="34" t="str">
        <f aca="false">IFERROR(VLOOKUP(LEFT(A94,7),Opérateur_Territoire!$B$2:$D$120,2,0),"à saisir (Opérateur_Territoire)")</f>
        <v>CC Vezouze en Piémont </v>
      </c>
      <c r="D94" s="34" t="str">
        <f aca="false">LEFT(A94,7)</f>
        <v>GE_VEZN</v>
      </c>
      <c r="E94" s="34" t="str">
        <f aca="false">IFERROR(VLOOKUP(LEFT(A94,7),Opérateur_Territoire!$B$2:$D$120,3,0),"à saisir (Opérateur_Territoire)")</f>
        <v>Forêt et étang de Parroy, fort de Manonviller et vallée alluviale de la Vezouze – Natura 2000</v>
      </c>
      <c r="F94" s="35" t="str">
        <f aca="false">IFERROR(VLOOKUP(LEFT(A94,7),Opérateur_Territoire!$B$2:$J$120,6,0),"à saisir (Opérateur_Territoire)")</f>
        <v>Communauté de communes de Vezouze en Piémont </v>
      </c>
      <c r="G94" s="35" t="str">
        <f aca="false">IFERROR(VLOOKUP(LEFT(A94,7),Opérateur_Territoire!$B$2:$J$120,7,0),"à saisir (Opérateur_Territoire)")</f>
        <v>38 rue de la Voise – BP 08 – 54450 BLAMONT</v>
      </c>
      <c r="H94" s="35" t="str">
        <f aca="false">IFERROR(VLOOKUP(LEFT(A94,7),Opérateur_Territoire!$B$2:$J$120,8,0),"à saisir (Opérateur_Territoire)")</f>
        <v>03.83.42.46.46 - 03.83.72.02.91</v>
      </c>
      <c r="I94" s="35" t="str">
        <f aca="false">IFERROR(VLOOKUP(LEFT(A94,7),Opérateur_Territoire!$B$2:$J$120,9,0),"à saisir (Opérateur_Territoire)")</f>
        <v>cathy.nicolas@ccvp.fr</v>
      </c>
      <c r="J94" s="35"/>
      <c r="K94" s="35"/>
      <c r="L94" s="36"/>
      <c r="M94" s="80"/>
      <c r="N94" s="80"/>
      <c r="O94" s="81"/>
      <c r="P94" s="82" t="str">
        <f aca="false">IF(AND(M94&lt;&gt;"",O94&lt;&gt;""),M94+O94,IF(AND(N94&lt;&gt;"",O94&lt;&gt;""),N94+O94,""))</f>
        <v/>
      </c>
      <c r="Q94" s="81"/>
      <c r="R94" s="82" t="str">
        <f aca="false">IF(AND(M94&lt;&gt;"",Q94&lt;&gt;""),M94+Q94,IF(AND(N94&lt;&gt;"",Q94&lt;&gt;""),N94+Q94,""))</f>
        <v/>
      </c>
      <c r="S94" s="83"/>
      <c r="T94" s="83"/>
      <c r="U94" s="83"/>
      <c r="V94" s="83"/>
      <c r="W94" s="84"/>
      <c r="X94" s="85"/>
      <c r="Y94" s="86"/>
      <c r="Z94" s="86"/>
      <c r="AA94" s="42"/>
      <c r="AB94" s="87"/>
      <c r="AC94" s="87"/>
      <c r="AD94" s="87"/>
      <c r="AE94" s="42"/>
      <c r="AF94" s="42"/>
      <c r="AG94" s="88"/>
      <c r="AH94" s="42"/>
      <c r="AI94" s="88"/>
      <c r="AJ94" s="42"/>
      <c r="AK94" s="88"/>
      <c r="AL94" s="42"/>
      <c r="AM94" s="88"/>
      <c r="AN94" s="42"/>
      <c r="AO94" s="88"/>
      <c r="AP94" s="42"/>
      <c r="AQ94" s="88"/>
      <c r="AR94" s="42"/>
      <c r="AS94" s="88"/>
      <c r="AT94" s="42"/>
      <c r="AU94" s="88"/>
      <c r="AV94" s="42"/>
      <c r="AW94" s="88"/>
      <c r="AX94" s="42"/>
      <c r="AY94" s="88"/>
      <c r="AZ94" s="42"/>
      <c r="BA94" s="88"/>
      <c r="BB94" s="42"/>
      <c r="BC94" s="88"/>
      <c r="BD94" s="89"/>
      <c r="BE94" s="89"/>
      <c r="BF94" s="90"/>
      <c r="BG94" s="90"/>
      <c r="BH94" s="91"/>
      <c r="BI94" s="92"/>
      <c r="BJ94" s="92"/>
      <c r="AMI94" s="19"/>
      <c r="AMJ94" s="19"/>
    </row>
    <row r="95" s="93" customFormat="true" ht="25.5" hidden="false" customHeight="true" outlineLevel="0" collapsed="false">
      <c r="A95" s="33" t="s">
        <v>923</v>
      </c>
      <c r="B95" s="34" t="str">
        <f aca="false">IF(A95="","saisir code MAEC (colonne A)",RIGHT(A95,4))</f>
        <v>ESP2</v>
      </c>
      <c r="C95" s="34" t="str">
        <f aca="false">IFERROR(VLOOKUP(LEFT(A95,7),Opérateur_Territoire!$B$2:$D$120,2,0),"à saisir (Opérateur_Territoire)")</f>
        <v>CD 54</v>
      </c>
      <c r="D95" s="34" t="str">
        <f aca="false">LEFT(A95,7)</f>
        <v>GE_MBXN</v>
      </c>
      <c r="E95" s="34" t="str">
        <f aca="false">IFERROR(VLOOKUP(LEFT(A95,7),Opérateur_Territoire!$B$2:$D$120,3,0),"à saisir (Opérateur_Territoire)")</f>
        <v>Vallées du Madon, du Brénon et carrières de Xeuilley – Natura 2000</v>
      </c>
      <c r="F95" s="35" t="str">
        <f aca="false">IFERROR(VLOOKUP(LEFT(A95,7),Opérateur_Territoire!$B$2:$J$120,6,0),"à saisir (Opérateur_Territoire)")</f>
        <v>Conseil départemental de Meurthe-et-Moselle
Service patrimoine naturel</v>
      </c>
      <c r="G95" s="35" t="str">
        <f aca="false">IFERROR(VLOOKUP(LEFT(A95,7),Opérateur_Territoire!$B$2:$J$120,7,0),"à saisir (Opérateur_Territoire)")</f>
        <v>48 esplanade Jacques-Baudot – CO 90019 – 54035 NANCY cedex</v>
      </c>
      <c r="H95" s="35" t="str">
        <f aca="false">IFERROR(VLOOKUP(LEFT(A95,7),Opérateur_Territoire!$B$2:$J$120,8,0),"à saisir (Opérateur_Territoire)")</f>
        <v>03 83 94 56 52</v>
      </c>
      <c r="I95" s="35" t="str">
        <f aca="false">IFERROR(VLOOKUP(LEFT(A95,7),Opérateur_Territoire!$B$2:$J$120,9,0),"à saisir (Opérateur_Territoire)")</f>
        <v>abailleul@departement54.fr</v>
      </c>
      <c r="J95" s="35"/>
      <c r="K95" s="35"/>
      <c r="L95" s="36"/>
      <c r="M95" s="80"/>
      <c r="N95" s="80"/>
      <c r="O95" s="81"/>
      <c r="P95" s="82" t="str">
        <f aca="false">IF(AND(M95&lt;&gt;"",O95&lt;&gt;""),M95+O95,IF(AND(N95&lt;&gt;"",O95&lt;&gt;""),N95+O95,""))</f>
        <v/>
      </c>
      <c r="Q95" s="81"/>
      <c r="R95" s="82" t="str">
        <f aca="false">IF(AND(M95&lt;&gt;"",Q95&lt;&gt;""),M95+Q95,IF(AND(N95&lt;&gt;"",Q95&lt;&gt;""),N95+Q95,""))</f>
        <v/>
      </c>
      <c r="S95" s="83"/>
      <c r="T95" s="83"/>
      <c r="U95" s="83"/>
      <c r="V95" s="83"/>
      <c r="W95" s="84"/>
      <c r="X95" s="85"/>
      <c r="Y95" s="86"/>
      <c r="Z95" s="86"/>
      <c r="AA95" s="42"/>
      <c r="AB95" s="87"/>
      <c r="AC95" s="87"/>
      <c r="AD95" s="87"/>
      <c r="AE95" s="42"/>
      <c r="AF95" s="42"/>
      <c r="AG95" s="88"/>
      <c r="AH95" s="42"/>
      <c r="AI95" s="88"/>
      <c r="AJ95" s="42"/>
      <c r="AK95" s="88"/>
      <c r="AL95" s="42"/>
      <c r="AM95" s="88"/>
      <c r="AN95" s="42"/>
      <c r="AO95" s="88"/>
      <c r="AP95" s="42"/>
      <c r="AQ95" s="88"/>
      <c r="AR95" s="42"/>
      <c r="AS95" s="88"/>
      <c r="AT95" s="42"/>
      <c r="AU95" s="88"/>
      <c r="AV95" s="42"/>
      <c r="AW95" s="88"/>
      <c r="AX95" s="42"/>
      <c r="AY95" s="88"/>
      <c r="AZ95" s="42"/>
      <c r="BA95" s="88"/>
      <c r="BB95" s="42"/>
      <c r="BC95" s="88"/>
      <c r="BD95" s="89"/>
      <c r="BE95" s="89"/>
      <c r="BF95" s="90"/>
      <c r="BG95" s="90"/>
      <c r="BH95" s="91"/>
      <c r="BI95" s="92"/>
      <c r="BJ95" s="92"/>
      <c r="AMI95" s="19"/>
      <c r="AMJ95" s="19"/>
    </row>
    <row r="96" s="93" customFormat="true" ht="25.5" hidden="false" customHeight="true" outlineLevel="0" collapsed="false">
      <c r="A96" s="33" t="s">
        <v>924</v>
      </c>
      <c r="B96" s="34" t="str">
        <f aca="false">IF(A96="","saisir code MAEC (colonne A)",RIGHT(A96,4))</f>
        <v>ESP3</v>
      </c>
      <c r="C96" s="34" t="str">
        <f aca="false">IFERROR(VLOOKUP(LEFT(A96,7),Opérateur_Territoire!$B$2:$D$120,2,0),"à saisir (Opérateur_Territoire)")</f>
        <v>CD 54</v>
      </c>
      <c r="D96" s="34" t="str">
        <f aca="false">LEFT(A96,7)</f>
        <v>GE_MBXN</v>
      </c>
      <c r="E96" s="34" t="str">
        <f aca="false">IFERROR(VLOOKUP(LEFT(A96,7),Opérateur_Territoire!$B$2:$D$120,3,0),"à saisir (Opérateur_Territoire)")</f>
        <v>Vallées du Madon, du Brénon et carrières de Xeuilley – Natura 2000</v>
      </c>
      <c r="F96" s="35" t="str">
        <f aca="false">IFERROR(VLOOKUP(LEFT(A96,7),Opérateur_Territoire!$B$2:$J$120,6,0),"à saisir (Opérateur_Territoire)")</f>
        <v>Conseil départemental de Meurthe-et-Moselle
Service patrimoine naturel</v>
      </c>
      <c r="G96" s="35" t="str">
        <f aca="false">IFERROR(VLOOKUP(LEFT(A96,7),Opérateur_Territoire!$B$2:$J$120,7,0),"à saisir (Opérateur_Territoire)")</f>
        <v>48 esplanade Jacques-Baudot – CO 90019 – 54035 NANCY cedex</v>
      </c>
      <c r="H96" s="35" t="str">
        <f aca="false">IFERROR(VLOOKUP(LEFT(A96,7),Opérateur_Territoire!$B$2:$J$120,8,0),"à saisir (Opérateur_Territoire)")</f>
        <v>03 83 94 56 52</v>
      </c>
      <c r="I96" s="35" t="str">
        <f aca="false">IFERROR(VLOOKUP(LEFT(A96,7),Opérateur_Territoire!$B$2:$J$120,9,0),"à saisir (Opérateur_Territoire)")</f>
        <v>abailleul@departement54.fr</v>
      </c>
      <c r="J96" s="35"/>
      <c r="K96" s="35"/>
      <c r="L96" s="36"/>
      <c r="M96" s="80"/>
      <c r="N96" s="80"/>
      <c r="O96" s="81"/>
      <c r="P96" s="82" t="str">
        <f aca="false">IF(AND(M96&lt;&gt;"",O96&lt;&gt;""),M96+O96,IF(AND(N96&lt;&gt;"",O96&lt;&gt;""),N96+O96,""))</f>
        <v/>
      </c>
      <c r="Q96" s="81"/>
      <c r="R96" s="82" t="str">
        <f aca="false">IF(AND(M96&lt;&gt;"",Q96&lt;&gt;""),M96+Q96,IF(AND(N96&lt;&gt;"",Q96&lt;&gt;""),N96+Q96,""))</f>
        <v/>
      </c>
      <c r="S96" s="83"/>
      <c r="T96" s="83"/>
      <c r="U96" s="83"/>
      <c r="V96" s="83"/>
      <c r="W96" s="84"/>
      <c r="X96" s="85"/>
      <c r="Y96" s="86"/>
      <c r="Z96" s="86"/>
      <c r="AA96" s="42"/>
      <c r="AB96" s="87"/>
      <c r="AC96" s="87"/>
      <c r="AD96" s="87"/>
      <c r="AE96" s="42"/>
      <c r="AF96" s="42"/>
      <c r="AG96" s="88"/>
      <c r="AH96" s="42"/>
      <c r="AI96" s="88"/>
      <c r="AJ96" s="42"/>
      <c r="AK96" s="88"/>
      <c r="AL96" s="42"/>
      <c r="AM96" s="88"/>
      <c r="AN96" s="42"/>
      <c r="AO96" s="88"/>
      <c r="AP96" s="42"/>
      <c r="AQ96" s="88"/>
      <c r="AR96" s="42"/>
      <c r="AS96" s="88"/>
      <c r="AT96" s="42"/>
      <c r="AU96" s="88"/>
      <c r="AV96" s="42"/>
      <c r="AW96" s="88"/>
      <c r="AX96" s="42"/>
      <c r="AY96" s="88"/>
      <c r="AZ96" s="42"/>
      <c r="BA96" s="88"/>
      <c r="BB96" s="42"/>
      <c r="BC96" s="88"/>
      <c r="BD96" s="89"/>
      <c r="BE96" s="89"/>
      <c r="BF96" s="90"/>
      <c r="BG96" s="90"/>
      <c r="BH96" s="91"/>
      <c r="BI96" s="92"/>
      <c r="BJ96" s="92"/>
      <c r="AMI96" s="19"/>
      <c r="AMJ96" s="19"/>
    </row>
    <row r="97" s="93" customFormat="true" ht="25.5" hidden="false" customHeight="true" outlineLevel="0" collapsed="false">
      <c r="A97" s="33" t="s">
        <v>925</v>
      </c>
      <c r="B97" s="34" t="str">
        <f aca="false">IF(A97="","saisir code MAEC (colonne A)",RIGHT(A97,4))</f>
        <v>ESP4</v>
      </c>
      <c r="C97" s="34" t="str">
        <f aca="false">IFERROR(VLOOKUP(LEFT(A97,7),Opérateur_Territoire!$B$2:$D$120,2,0),"à saisir (Opérateur_Territoire)")</f>
        <v>CD 54</v>
      </c>
      <c r="D97" s="34" t="str">
        <f aca="false">LEFT(A97,7)</f>
        <v>GE_MBXN</v>
      </c>
      <c r="E97" s="34" t="str">
        <f aca="false">IFERROR(VLOOKUP(LEFT(A97,7),Opérateur_Territoire!$B$2:$D$120,3,0),"à saisir (Opérateur_Territoire)")</f>
        <v>Vallées du Madon, du Brénon et carrières de Xeuilley – Natura 2000</v>
      </c>
      <c r="F97" s="35" t="str">
        <f aca="false">IFERROR(VLOOKUP(LEFT(A97,7),Opérateur_Territoire!$B$2:$J$120,6,0),"à saisir (Opérateur_Territoire)")</f>
        <v>Conseil départemental de Meurthe-et-Moselle
Service patrimoine naturel</v>
      </c>
      <c r="G97" s="35" t="str">
        <f aca="false">IFERROR(VLOOKUP(LEFT(A97,7),Opérateur_Territoire!$B$2:$J$120,7,0),"à saisir (Opérateur_Territoire)")</f>
        <v>48 esplanade Jacques-Baudot – CO 90019 – 54035 NANCY cedex</v>
      </c>
      <c r="H97" s="35" t="str">
        <f aca="false">IFERROR(VLOOKUP(LEFT(A97,7),Opérateur_Territoire!$B$2:$J$120,8,0),"à saisir (Opérateur_Territoire)")</f>
        <v>03 83 94 56 52</v>
      </c>
      <c r="I97" s="35" t="str">
        <f aca="false">IFERROR(VLOOKUP(LEFT(A97,7),Opérateur_Territoire!$B$2:$J$120,9,0),"à saisir (Opérateur_Territoire)")</f>
        <v>abailleul@departement54.fr</v>
      </c>
      <c r="J97" s="35"/>
      <c r="K97" s="35"/>
      <c r="L97" s="36"/>
      <c r="M97" s="80"/>
      <c r="N97" s="80"/>
      <c r="O97" s="81"/>
      <c r="P97" s="82" t="str">
        <f aca="false">IF(AND(M97&lt;&gt;"",O97&lt;&gt;""),M97+O97,IF(AND(N97&lt;&gt;"",O97&lt;&gt;""),N97+O97,""))</f>
        <v/>
      </c>
      <c r="Q97" s="81"/>
      <c r="R97" s="82" t="str">
        <f aca="false">IF(AND(M97&lt;&gt;"",Q97&lt;&gt;""),M97+Q97,IF(AND(N97&lt;&gt;"",Q97&lt;&gt;""),N97+Q97,""))</f>
        <v/>
      </c>
      <c r="S97" s="83"/>
      <c r="T97" s="83"/>
      <c r="U97" s="83"/>
      <c r="V97" s="83"/>
      <c r="W97" s="84"/>
      <c r="X97" s="85"/>
      <c r="Y97" s="86"/>
      <c r="Z97" s="86"/>
      <c r="AA97" s="42"/>
      <c r="AB97" s="87"/>
      <c r="AC97" s="87"/>
      <c r="AD97" s="87"/>
      <c r="AE97" s="42"/>
      <c r="AF97" s="42"/>
      <c r="AG97" s="88"/>
      <c r="AH97" s="42"/>
      <c r="AI97" s="88"/>
      <c r="AJ97" s="42"/>
      <c r="AK97" s="88"/>
      <c r="AL97" s="42"/>
      <c r="AM97" s="88"/>
      <c r="AN97" s="42"/>
      <c r="AO97" s="88"/>
      <c r="AP97" s="42"/>
      <c r="AQ97" s="88"/>
      <c r="AR97" s="42"/>
      <c r="AS97" s="88"/>
      <c r="AT97" s="42"/>
      <c r="AU97" s="88"/>
      <c r="AV97" s="42"/>
      <c r="AW97" s="88"/>
      <c r="AX97" s="42"/>
      <c r="AY97" s="88"/>
      <c r="AZ97" s="42"/>
      <c r="BA97" s="88"/>
      <c r="BB97" s="42"/>
      <c r="BC97" s="88"/>
      <c r="BD97" s="89"/>
      <c r="BE97" s="89"/>
      <c r="BF97" s="90"/>
      <c r="BG97" s="90"/>
      <c r="BH97" s="91"/>
      <c r="BI97" s="92"/>
      <c r="BJ97" s="92"/>
      <c r="AMI97" s="19"/>
      <c r="AMJ97" s="19"/>
    </row>
    <row r="98" s="93" customFormat="true" ht="25.5" hidden="false" customHeight="true" outlineLevel="0" collapsed="false">
      <c r="A98" s="33" t="s">
        <v>926</v>
      </c>
      <c r="B98" s="34" t="str">
        <f aca="false">IF(A98="","saisir code MAEC (colonne A)",RIGHT(A98,4))</f>
        <v>MHU1</v>
      </c>
      <c r="C98" s="34" t="str">
        <f aca="false">IFERROR(VLOOKUP(LEFT(A98,7),Opérateur_Territoire!$B$2:$D$120,2,0),"à saisir (Opérateur_Territoire)")</f>
        <v>CD 54</v>
      </c>
      <c r="D98" s="34" t="str">
        <f aca="false">LEFT(A98,7)</f>
        <v>GE_MBXN</v>
      </c>
      <c r="E98" s="34" t="str">
        <f aca="false">IFERROR(VLOOKUP(LEFT(A98,7),Opérateur_Territoire!$B$2:$D$120,3,0),"à saisir (Opérateur_Territoire)")</f>
        <v>Vallées du Madon, du Brénon et carrières de Xeuilley – Natura 2000</v>
      </c>
      <c r="F98" s="35" t="str">
        <f aca="false">IFERROR(VLOOKUP(LEFT(A98,7),Opérateur_Territoire!$B$2:$J$120,6,0),"à saisir (Opérateur_Territoire)")</f>
        <v>Conseil départemental de Meurthe-et-Moselle
Service patrimoine naturel</v>
      </c>
      <c r="G98" s="35" t="str">
        <f aca="false">IFERROR(VLOOKUP(LEFT(A98,7),Opérateur_Territoire!$B$2:$J$120,7,0),"à saisir (Opérateur_Territoire)")</f>
        <v>48 esplanade Jacques-Baudot – CO 90019 – 54035 NANCY cedex</v>
      </c>
      <c r="H98" s="35" t="str">
        <f aca="false">IFERROR(VLOOKUP(LEFT(A98,7),Opérateur_Territoire!$B$2:$J$120,8,0),"à saisir (Opérateur_Territoire)")</f>
        <v>03 83 94 56 52</v>
      </c>
      <c r="I98" s="35" t="str">
        <f aca="false">IFERROR(VLOOKUP(LEFT(A98,7),Opérateur_Territoire!$B$2:$J$120,9,0),"à saisir (Opérateur_Territoire)")</f>
        <v>abailleul@departement54.fr</v>
      </c>
      <c r="J98" s="35"/>
      <c r="K98" s="35"/>
      <c r="L98" s="36"/>
      <c r="M98" s="80"/>
      <c r="N98" s="80"/>
      <c r="O98" s="81"/>
      <c r="P98" s="82" t="str">
        <f aca="false">IF(AND(M98&lt;&gt;"",O98&lt;&gt;""),M98+O98,IF(AND(N98&lt;&gt;"",O98&lt;&gt;""),N98+O98,""))</f>
        <v/>
      </c>
      <c r="Q98" s="81"/>
      <c r="R98" s="82" t="str">
        <f aca="false">IF(AND(M98&lt;&gt;"",Q98&lt;&gt;""),M98+Q98,IF(AND(N98&lt;&gt;"",Q98&lt;&gt;""),N98+Q98,""))</f>
        <v/>
      </c>
      <c r="S98" s="83"/>
      <c r="T98" s="83"/>
      <c r="U98" s="83"/>
      <c r="V98" s="83"/>
      <c r="W98" s="84"/>
      <c r="X98" s="85"/>
      <c r="Y98" s="86"/>
      <c r="Z98" s="86"/>
      <c r="AA98" s="42"/>
      <c r="AB98" s="87"/>
      <c r="AC98" s="87"/>
      <c r="AD98" s="87"/>
      <c r="AE98" s="42"/>
      <c r="AF98" s="42"/>
      <c r="AG98" s="88"/>
      <c r="AH98" s="42"/>
      <c r="AI98" s="88"/>
      <c r="AJ98" s="42"/>
      <c r="AK98" s="88"/>
      <c r="AL98" s="42"/>
      <c r="AM98" s="88"/>
      <c r="AN98" s="42"/>
      <c r="AO98" s="88"/>
      <c r="AP98" s="42"/>
      <c r="AQ98" s="88"/>
      <c r="AR98" s="42"/>
      <c r="AS98" s="88"/>
      <c r="AT98" s="42"/>
      <c r="AU98" s="88"/>
      <c r="AV98" s="42"/>
      <c r="AW98" s="88"/>
      <c r="AX98" s="42"/>
      <c r="AY98" s="88"/>
      <c r="AZ98" s="42"/>
      <c r="BA98" s="88"/>
      <c r="BB98" s="42"/>
      <c r="BC98" s="88"/>
      <c r="BD98" s="89"/>
      <c r="BE98" s="89"/>
      <c r="BF98" s="90"/>
      <c r="BG98" s="90"/>
      <c r="BH98" s="91"/>
      <c r="BI98" s="92"/>
      <c r="BJ98" s="92"/>
      <c r="AMI98" s="19"/>
      <c r="AMJ98" s="19"/>
    </row>
    <row r="99" s="93" customFormat="true" ht="25.5" hidden="false" customHeight="true" outlineLevel="0" collapsed="false">
      <c r="A99" s="33" t="s">
        <v>927</v>
      </c>
      <c r="B99" s="34" t="str">
        <f aca="false">IF(A99="","saisir code MAEC (colonne A)",RIGHT(A99,4))</f>
        <v>ESP2</v>
      </c>
      <c r="C99" s="34" t="str">
        <f aca="false">IFERROR(VLOOKUP(LEFT(A99,7),Opérateur_Territoire!$B$2:$D$120,2,0),"à saisir (Opérateur_Territoire)")</f>
        <v>CD 54</v>
      </c>
      <c r="D99" s="34" t="str">
        <f aca="false">LEFT(A99,7)</f>
        <v>GE_MEUN</v>
      </c>
      <c r="E99" s="34" t="str">
        <f aca="false">IFERROR(VLOOKUP(LEFT(A99,7),Opérateur_Territoire!$B$2:$D$120,3,0),"à saisir (Opérateur_Territoire)")</f>
        <v>Vallée de la Meurthe de la Voivre à Saint-Clément et tourbière de la Basse Saint-Jean – Natura 2000</v>
      </c>
      <c r="F99" s="35" t="str">
        <f aca="false">IFERROR(VLOOKUP(LEFT(A99,7),Opérateur_Territoire!$B$2:$J$120,6,0),"à saisir (Opérateur_Territoire)")</f>
        <v>Conseil départemental de Meurthe-et-Moselle
Service patrimoine naturel</v>
      </c>
      <c r="G99" s="35" t="str">
        <f aca="false">IFERROR(VLOOKUP(LEFT(A99,7),Opérateur_Territoire!$B$2:$J$120,7,0),"à saisir (Opérateur_Territoire)")</f>
        <v>48 esplanade Jacques-Baudot – CO 90019 – 54035 NANCY cedex</v>
      </c>
      <c r="H99" s="35" t="str">
        <f aca="false">IFERROR(VLOOKUP(LEFT(A99,7),Opérateur_Territoire!$B$2:$J$120,8,0),"à saisir (Opérateur_Territoire)")</f>
        <v>03 83 94 56 52</v>
      </c>
      <c r="I99" s="35" t="str">
        <f aca="false">IFERROR(VLOOKUP(LEFT(A99,7),Opérateur_Territoire!$B$2:$J$120,9,0),"à saisir (Opérateur_Territoire)")</f>
        <v>abailleul@departement54.fr</v>
      </c>
      <c r="J99" s="35"/>
      <c r="K99" s="35"/>
      <c r="L99" s="36"/>
      <c r="M99" s="80"/>
      <c r="N99" s="80"/>
      <c r="O99" s="81"/>
      <c r="P99" s="82" t="str">
        <f aca="false">IF(AND(M99&lt;&gt;"",O99&lt;&gt;""),M99+O99,IF(AND(N99&lt;&gt;"",O99&lt;&gt;""),N99+O99,""))</f>
        <v/>
      </c>
      <c r="Q99" s="81"/>
      <c r="R99" s="82" t="str">
        <f aca="false">IF(AND(M99&lt;&gt;"",Q99&lt;&gt;""),M99+Q99,IF(AND(N99&lt;&gt;"",Q99&lt;&gt;""),N99+Q99,""))</f>
        <v/>
      </c>
      <c r="S99" s="83"/>
      <c r="T99" s="83"/>
      <c r="U99" s="83"/>
      <c r="V99" s="83"/>
      <c r="W99" s="84"/>
      <c r="X99" s="85"/>
      <c r="Y99" s="86"/>
      <c r="Z99" s="86"/>
      <c r="AA99" s="42"/>
      <c r="AB99" s="87"/>
      <c r="AC99" s="87"/>
      <c r="AD99" s="87"/>
      <c r="AE99" s="42"/>
      <c r="AF99" s="42"/>
      <c r="AG99" s="88"/>
      <c r="AH99" s="42"/>
      <c r="AI99" s="88"/>
      <c r="AJ99" s="42"/>
      <c r="AK99" s="88"/>
      <c r="AL99" s="42"/>
      <c r="AM99" s="88"/>
      <c r="AN99" s="42"/>
      <c r="AO99" s="88"/>
      <c r="AP99" s="42"/>
      <c r="AQ99" s="88"/>
      <c r="AR99" s="42"/>
      <c r="AS99" s="88"/>
      <c r="AT99" s="42"/>
      <c r="AU99" s="88"/>
      <c r="AV99" s="42"/>
      <c r="AW99" s="88"/>
      <c r="AX99" s="42"/>
      <c r="AY99" s="88"/>
      <c r="AZ99" s="42"/>
      <c r="BA99" s="88"/>
      <c r="BB99" s="42"/>
      <c r="BC99" s="88"/>
      <c r="BD99" s="89"/>
      <c r="BE99" s="89"/>
      <c r="BF99" s="90"/>
      <c r="BG99" s="90"/>
      <c r="BH99" s="91"/>
      <c r="BI99" s="92"/>
      <c r="BJ99" s="92"/>
      <c r="AMI99" s="19"/>
      <c r="AMJ99" s="19"/>
    </row>
    <row r="100" s="93" customFormat="true" ht="25.5" hidden="false" customHeight="true" outlineLevel="0" collapsed="false">
      <c r="A100" s="33" t="s">
        <v>928</v>
      </c>
      <c r="B100" s="34" t="str">
        <f aca="false">IF(A100="","saisir code MAEC (colonne A)",RIGHT(A100,4))</f>
        <v>ESP3</v>
      </c>
      <c r="C100" s="34" t="str">
        <f aca="false">IFERROR(VLOOKUP(LEFT(A100,7),Opérateur_Territoire!$B$2:$D$120,2,0),"à saisir (Opérateur_Territoire)")</f>
        <v>CD 54</v>
      </c>
      <c r="D100" s="34" t="str">
        <f aca="false">LEFT(A100,7)</f>
        <v>GE_MEUN</v>
      </c>
      <c r="E100" s="34" t="str">
        <f aca="false">IFERROR(VLOOKUP(LEFT(A100,7),Opérateur_Territoire!$B$2:$D$120,3,0),"à saisir (Opérateur_Territoire)")</f>
        <v>Vallée de la Meurthe de la Voivre à Saint-Clément et tourbière de la Basse Saint-Jean – Natura 2000</v>
      </c>
      <c r="F100" s="35" t="str">
        <f aca="false">IFERROR(VLOOKUP(LEFT(A100,7),Opérateur_Territoire!$B$2:$J$120,6,0),"à saisir (Opérateur_Territoire)")</f>
        <v>Conseil départemental de Meurthe-et-Moselle
Service patrimoine naturel</v>
      </c>
      <c r="G100" s="35" t="str">
        <f aca="false">IFERROR(VLOOKUP(LEFT(A100,7),Opérateur_Territoire!$B$2:$J$120,7,0),"à saisir (Opérateur_Territoire)")</f>
        <v>48 esplanade Jacques-Baudot – CO 90019 – 54035 NANCY cedex</v>
      </c>
      <c r="H100" s="35" t="str">
        <f aca="false">IFERROR(VLOOKUP(LEFT(A100,7),Opérateur_Territoire!$B$2:$J$120,8,0),"à saisir (Opérateur_Territoire)")</f>
        <v>03 83 94 56 52</v>
      </c>
      <c r="I100" s="35" t="str">
        <f aca="false">IFERROR(VLOOKUP(LEFT(A100,7),Opérateur_Territoire!$B$2:$J$120,9,0),"à saisir (Opérateur_Territoire)")</f>
        <v>abailleul@departement54.fr</v>
      </c>
      <c r="J100" s="35"/>
      <c r="K100" s="35"/>
      <c r="L100" s="36"/>
      <c r="M100" s="80"/>
      <c r="N100" s="80"/>
      <c r="O100" s="81"/>
      <c r="P100" s="82" t="str">
        <f aca="false">IF(AND(M100&lt;&gt;"",O100&lt;&gt;""),M100+O100,IF(AND(N100&lt;&gt;"",O100&lt;&gt;""),N100+O100,""))</f>
        <v/>
      </c>
      <c r="Q100" s="81"/>
      <c r="R100" s="82" t="str">
        <f aca="false">IF(AND(M100&lt;&gt;"",Q100&lt;&gt;""),M100+Q100,IF(AND(N100&lt;&gt;"",Q100&lt;&gt;""),N100+Q100,""))</f>
        <v/>
      </c>
      <c r="S100" s="83"/>
      <c r="T100" s="83"/>
      <c r="U100" s="83"/>
      <c r="V100" s="83"/>
      <c r="W100" s="84"/>
      <c r="X100" s="85"/>
      <c r="Y100" s="86"/>
      <c r="Z100" s="86"/>
      <c r="AA100" s="42"/>
      <c r="AB100" s="87"/>
      <c r="AC100" s="87"/>
      <c r="AD100" s="87"/>
      <c r="AE100" s="42"/>
      <c r="AF100" s="42"/>
      <c r="AG100" s="88"/>
      <c r="AH100" s="42"/>
      <c r="AI100" s="88"/>
      <c r="AJ100" s="42"/>
      <c r="AK100" s="88"/>
      <c r="AL100" s="42"/>
      <c r="AM100" s="88"/>
      <c r="AN100" s="42"/>
      <c r="AO100" s="88"/>
      <c r="AP100" s="42"/>
      <c r="AQ100" s="88"/>
      <c r="AR100" s="42"/>
      <c r="AS100" s="88"/>
      <c r="AT100" s="42"/>
      <c r="AU100" s="88"/>
      <c r="AV100" s="42"/>
      <c r="AW100" s="88"/>
      <c r="AX100" s="42"/>
      <c r="AY100" s="88"/>
      <c r="AZ100" s="42"/>
      <c r="BA100" s="88"/>
      <c r="BB100" s="42"/>
      <c r="BC100" s="88"/>
      <c r="BD100" s="89"/>
      <c r="BE100" s="89"/>
      <c r="BF100" s="90"/>
      <c r="BG100" s="90"/>
      <c r="BH100" s="91"/>
      <c r="BI100" s="92"/>
      <c r="BJ100" s="92"/>
      <c r="AMI100" s="19"/>
      <c r="AMJ100" s="19"/>
    </row>
    <row r="101" s="93" customFormat="true" ht="25.5" hidden="false" customHeight="true" outlineLevel="0" collapsed="false">
      <c r="A101" s="33" t="s">
        <v>929</v>
      </c>
      <c r="B101" s="34" t="str">
        <f aca="false">IF(A101="","saisir code MAEC (colonne A)",RIGHT(A101,4))</f>
        <v>ESP4</v>
      </c>
      <c r="C101" s="34" t="str">
        <f aca="false">IFERROR(VLOOKUP(LEFT(A101,7),Opérateur_Territoire!$B$2:$D$120,2,0),"à saisir (Opérateur_Territoire)")</f>
        <v>CD 54</v>
      </c>
      <c r="D101" s="34" t="str">
        <f aca="false">LEFT(A101,7)</f>
        <v>GE_MEUN</v>
      </c>
      <c r="E101" s="34" t="str">
        <f aca="false">IFERROR(VLOOKUP(LEFT(A101,7),Opérateur_Territoire!$B$2:$D$120,3,0),"à saisir (Opérateur_Territoire)")</f>
        <v>Vallée de la Meurthe de la Voivre à Saint-Clément et tourbière de la Basse Saint-Jean – Natura 2000</v>
      </c>
      <c r="F101" s="35" t="str">
        <f aca="false">IFERROR(VLOOKUP(LEFT(A101,7),Opérateur_Territoire!$B$2:$J$120,6,0),"à saisir (Opérateur_Territoire)")</f>
        <v>Conseil départemental de Meurthe-et-Moselle
Service patrimoine naturel</v>
      </c>
      <c r="G101" s="35" t="str">
        <f aca="false">IFERROR(VLOOKUP(LEFT(A101,7),Opérateur_Territoire!$B$2:$J$120,7,0),"à saisir (Opérateur_Territoire)")</f>
        <v>48 esplanade Jacques-Baudot – CO 90019 – 54035 NANCY cedex</v>
      </c>
      <c r="H101" s="35" t="str">
        <f aca="false">IFERROR(VLOOKUP(LEFT(A101,7),Opérateur_Territoire!$B$2:$J$120,8,0),"à saisir (Opérateur_Territoire)")</f>
        <v>03 83 94 56 52</v>
      </c>
      <c r="I101" s="35" t="str">
        <f aca="false">IFERROR(VLOOKUP(LEFT(A101,7),Opérateur_Territoire!$B$2:$J$120,9,0),"à saisir (Opérateur_Territoire)")</f>
        <v>abailleul@departement54.fr</v>
      </c>
      <c r="J101" s="35"/>
      <c r="K101" s="35"/>
      <c r="L101" s="36"/>
      <c r="M101" s="80"/>
      <c r="N101" s="80"/>
      <c r="O101" s="81"/>
      <c r="P101" s="82" t="str">
        <f aca="false">IF(AND(M101&lt;&gt;"",O101&lt;&gt;""),M101+O101,IF(AND(N101&lt;&gt;"",O101&lt;&gt;""),N101+O101,""))</f>
        <v/>
      </c>
      <c r="Q101" s="81"/>
      <c r="R101" s="82" t="str">
        <f aca="false">IF(AND(M101&lt;&gt;"",Q101&lt;&gt;""),M101+Q101,IF(AND(N101&lt;&gt;"",Q101&lt;&gt;""),N101+Q101,""))</f>
        <v/>
      </c>
      <c r="S101" s="83"/>
      <c r="T101" s="83"/>
      <c r="U101" s="83"/>
      <c r="V101" s="83"/>
      <c r="W101" s="84"/>
      <c r="X101" s="85"/>
      <c r="Y101" s="86"/>
      <c r="Z101" s="86"/>
      <c r="AA101" s="42"/>
      <c r="AB101" s="87"/>
      <c r="AC101" s="87"/>
      <c r="AD101" s="87"/>
      <c r="AE101" s="42"/>
      <c r="AF101" s="42"/>
      <c r="AG101" s="88"/>
      <c r="AH101" s="42"/>
      <c r="AI101" s="88"/>
      <c r="AJ101" s="42"/>
      <c r="AK101" s="88"/>
      <c r="AL101" s="42"/>
      <c r="AM101" s="88"/>
      <c r="AN101" s="42"/>
      <c r="AO101" s="88"/>
      <c r="AP101" s="42"/>
      <c r="AQ101" s="88"/>
      <c r="AR101" s="42"/>
      <c r="AS101" s="88"/>
      <c r="AT101" s="42"/>
      <c r="AU101" s="88"/>
      <c r="AV101" s="42"/>
      <c r="AW101" s="88"/>
      <c r="AX101" s="42"/>
      <c r="AY101" s="88"/>
      <c r="AZ101" s="42"/>
      <c r="BA101" s="88"/>
      <c r="BB101" s="42"/>
      <c r="BC101" s="88"/>
      <c r="BD101" s="89"/>
      <c r="BE101" s="89"/>
      <c r="BF101" s="90"/>
      <c r="BG101" s="90"/>
      <c r="BH101" s="91"/>
      <c r="BI101" s="92"/>
      <c r="BJ101" s="92"/>
      <c r="AMI101" s="19"/>
      <c r="AMJ101" s="19"/>
    </row>
    <row r="102" s="93" customFormat="true" ht="25.5" hidden="false" customHeight="true" outlineLevel="0" collapsed="false">
      <c r="A102" s="33" t="s">
        <v>930</v>
      </c>
      <c r="B102" s="34" t="str">
        <f aca="false">IF(A102="","saisir code MAEC (colonne A)",RIGHT(A102,4))</f>
        <v>MHU1</v>
      </c>
      <c r="C102" s="34" t="str">
        <f aca="false">IFERROR(VLOOKUP(LEFT(A102,7),Opérateur_Territoire!$B$2:$D$120,2,0),"à saisir (Opérateur_Territoire)")</f>
        <v>CD 54</v>
      </c>
      <c r="D102" s="34" t="str">
        <f aca="false">LEFT(A102,7)</f>
        <v>GE_MEUN</v>
      </c>
      <c r="E102" s="34" t="str">
        <f aca="false">IFERROR(VLOOKUP(LEFT(A102,7),Opérateur_Territoire!$B$2:$D$120,3,0),"à saisir (Opérateur_Territoire)")</f>
        <v>Vallée de la Meurthe de la Voivre à Saint-Clément et tourbière de la Basse Saint-Jean – Natura 2000</v>
      </c>
      <c r="F102" s="35" t="str">
        <f aca="false">IFERROR(VLOOKUP(LEFT(A102,7),Opérateur_Territoire!$B$2:$J$120,6,0),"à saisir (Opérateur_Territoire)")</f>
        <v>Conseil départemental de Meurthe-et-Moselle
Service patrimoine naturel</v>
      </c>
      <c r="G102" s="35" t="str">
        <f aca="false">IFERROR(VLOOKUP(LEFT(A102,7),Opérateur_Territoire!$B$2:$J$120,7,0),"à saisir (Opérateur_Territoire)")</f>
        <v>48 esplanade Jacques-Baudot – CO 90019 – 54035 NANCY cedex</v>
      </c>
      <c r="H102" s="35" t="str">
        <f aca="false">IFERROR(VLOOKUP(LEFT(A102,7),Opérateur_Territoire!$B$2:$J$120,8,0),"à saisir (Opérateur_Territoire)")</f>
        <v>03 83 94 56 52</v>
      </c>
      <c r="I102" s="35" t="str">
        <f aca="false">IFERROR(VLOOKUP(LEFT(A102,7),Opérateur_Territoire!$B$2:$J$120,9,0),"à saisir (Opérateur_Territoire)")</f>
        <v>abailleul@departement54.fr</v>
      </c>
      <c r="J102" s="35"/>
      <c r="K102" s="35"/>
      <c r="L102" s="36"/>
      <c r="M102" s="80"/>
      <c r="N102" s="80"/>
      <c r="O102" s="81"/>
      <c r="P102" s="82" t="str">
        <f aca="false">IF(AND(M102&lt;&gt;"",O102&lt;&gt;""),M102+O102,IF(AND(N102&lt;&gt;"",O102&lt;&gt;""),N102+O102,""))</f>
        <v/>
      </c>
      <c r="Q102" s="81"/>
      <c r="R102" s="82" t="str">
        <f aca="false">IF(AND(M102&lt;&gt;"",Q102&lt;&gt;""),M102+Q102,IF(AND(N102&lt;&gt;"",Q102&lt;&gt;""),N102+Q102,""))</f>
        <v/>
      </c>
      <c r="S102" s="83"/>
      <c r="T102" s="83"/>
      <c r="U102" s="83"/>
      <c r="V102" s="83"/>
      <c r="W102" s="84"/>
      <c r="X102" s="85"/>
      <c r="Y102" s="86"/>
      <c r="Z102" s="86"/>
      <c r="AA102" s="42"/>
      <c r="AB102" s="87"/>
      <c r="AC102" s="87"/>
      <c r="AD102" s="87"/>
      <c r="AE102" s="42"/>
      <c r="AF102" s="42"/>
      <c r="AG102" s="88"/>
      <c r="AH102" s="42"/>
      <c r="AI102" s="88"/>
      <c r="AJ102" s="42"/>
      <c r="AK102" s="88"/>
      <c r="AL102" s="42"/>
      <c r="AM102" s="88"/>
      <c r="AN102" s="42"/>
      <c r="AO102" s="88"/>
      <c r="AP102" s="42"/>
      <c r="AQ102" s="88"/>
      <c r="AR102" s="42"/>
      <c r="AS102" s="88"/>
      <c r="AT102" s="42"/>
      <c r="AU102" s="88"/>
      <c r="AV102" s="42"/>
      <c r="AW102" s="88"/>
      <c r="AX102" s="42"/>
      <c r="AY102" s="88"/>
      <c r="AZ102" s="42"/>
      <c r="BA102" s="88"/>
      <c r="BB102" s="42"/>
      <c r="BC102" s="88"/>
      <c r="BD102" s="89"/>
      <c r="BE102" s="89"/>
      <c r="BF102" s="90"/>
      <c r="BG102" s="90"/>
      <c r="BH102" s="91"/>
      <c r="BI102" s="92"/>
      <c r="BJ102" s="92"/>
      <c r="AMI102" s="19"/>
      <c r="AMJ102" s="19"/>
    </row>
    <row r="103" s="93" customFormat="true" ht="25.5" hidden="false" customHeight="true" outlineLevel="0" collapsed="false">
      <c r="A103" s="33" t="s">
        <v>931</v>
      </c>
      <c r="B103" s="34" t="str">
        <f aca="false">IF(A103="","saisir code MAEC (colonne A)",RIGHT(A103,4))</f>
        <v>ESP2</v>
      </c>
      <c r="C103" s="34" t="str">
        <f aca="false">IFERROR(VLOOKUP(LEFT(A103,7),Opérateur_Territoire!$B$2:$D$120,2,0),"à saisir (Opérateur_Territoire)")</f>
        <v>CD 55</v>
      </c>
      <c r="D103" s="34" t="str">
        <f aca="false">LEFT(A103,7)</f>
        <v>GE_VAMN</v>
      </c>
      <c r="E103" s="34" t="str">
        <f aca="false">IFERROR(VLOOKUP(LEFT(A103,7),Opérateur_Territoire!$B$2:$D$120,3,0),"à saisir (Opérateur_Territoire)")</f>
        <v>Vallée de la Meuse – Natura 2000</v>
      </c>
      <c r="F103" s="35" t="str">
        <f aca="false">IFERROR(VLOOKUP(LEFT(A103,7),Opérateur_Territoire!$B$2:$J$120,6,0),"à saisir (Opérateur_Territoire)")</f>
        <v>Chambre d'agriculture de Meuse</v>
      </c>
      <c r="G103" s="35" t="str">
        <f aca="false">IFERROR(VLOOKUP(LEFT(A103,7),Opérateur_Territoire!$B$2:$J$120,7,0),"à saisir (Opérateur_Territoire)")</f>
        <v>Les Roises – Savonnières-devant-Bar – CS 10229 – 55005 BAR-LE-DUC CEDEX</v>
      </c>
      <c r="H103" s="35" t="str">
        <f aca="false">IFERROR(VLOOKUP(LEFT(A103,7),Opérateur_Territoire!$B$2:$J$120,8,0),"à saisir (Opérateur_Territoire)")</f>
        <v>03 29 76 81 50</v>
      </c>
      <c r="I103" s="35" t="str">
        <f aca="false">IFERROR(VLOOKUP(LEFT(A103,7),Opérateur_Territoire!$B$2:$J$120,9,0),"à saisir (Opérateur_Territoire)")</f>
        <v>claire.schmitt@meuse.chambagri.fr ; nicolas.henry@meuse.chambagri.fr</v>
      </c>
      <c r="J103" s="35"/>
      <c r="K103" s="35"/>
      <c r="L103" s="36"/>
      <c r="M103" s="80"/>
      <c r="N103" s="80"/>
      <c r="O103" s="81"/>
      <c r="P103" s="82" t="str">
        <f aca="false">IF(AND(M103&lt;&gt;"",O103&lt;&gt;""),M103+O103,IF(AND(N103&lt;&gt;"",O103&lt;&gt;""),N103+O103,""))</f>
        <v/>
      </c>
      <c r="Q103" s="81"/>
      <c r="R103" s="82" t="str">
        <f aca="false">IF(AND(M103&lt;&gt;"",Q103&lt;&gt;""),M103+Q103,IF(AND(N103&lt;&gt;"",Q103&lt;&gt;""),N103+Q103,""))</f>
        <v/>
      </c>
      <c r="S103" s="83"/>
      <c r="T103" s="83"/>
      <c r="U103" s="83"/>
      <c r="V103" s="83"/>
      <c r="W103" s="84"/>
      <c r="X103" s="85"/>
      <c r="Y103" s="86"/>
      <c r="Z103" s="86"/>
      <c r="AA103" s="42"/>
      <c r="AB103" s="87"/>
      <c r="AC103" s="87"/>
      <c r="AD103" s="87"/>
      <c r="AE103" s="42"/>
      <c r="AF103" s="42"/>
      <c r="AG103" s="88"/>
      <c r="AH103" s="42"/>
      <c r="AI103" s="88"/>
      <c r="AJ103" s="42"/>
      <c r="AK103" s="88"/>
      <c r="AL103" s="42"/>
      <c r="AM103" s="88"/>
      <c r="AN103" s="42"/>
      <c r="AO103" s="88"/>
      <c r="AP103" s="42"/>
      <c r="AQ103" s="88"/>
      <c r="AR103" s="42"/>
      <c r="AS103" s="88"/>
      <c r="AT103" s="42"/>
      <c r="AU103" s="88"/>
      <c r="AV103" s="42"/>
      <c r="AW103" s="88"/>
      <c r="AX103" s="42"/>
      <c r="AY103" s="88"/>
      <c r="AZ103" s="42"/>
      <c r="BA103" s="88"/>
      <c r="BB103" s="42"/>
      <c r="BC103" s="88"/>
      <c r="BD103" s="89"/>
      <c r="BE103" s="89"/>
      <c r="BF103" s="90"/>
      <c r="BG103" s="90"/>
      <c r="BH103" s="91"/>
      <c r="BI103" s="92"/>
      <c r="BJ103" s="92"/>
      <c r="AMI103" s="19"/>
      <c r="AMJ103" s="19"/>
    </row>
    <row r="104" s="93" customFormat="true" ht="25.5" hidden="false" customHeight="true" outlineLevel="0" collapsed="false">
      <c r="A104" s="33" t="s">
        <v>932</v>
      </c>
      <c r="B104" s="34" t="str">
        <f aca="false">IF(A104="","saisir code MAEC (colonne A)",RIGHT(A104,4))</f>
        <v>ESP3</v>
      </c>
      <c r="C104" s="34" t="str">
        <f aca="false">IFERROR(VLOOKUP(LEFT(A104,7),Opérateur_Territoire!$B$2:$D$120,2,0),"à saisir (Opérateur_Territoire)")</f>
        <v>CD 55</v>
      </c>
      <c r="D104" s="34" t="str">
        <f aca="false">LEFT(A104,7)</f>
        <v>GE_VAMN</v>
      </c>
      <c r="E104" s="34" t="str">
        <f aca="false">IFERROR(VLOOKUP(LEFT(A104,7),Opérateur_Territoire!$B$2:$D$120,3,0),"à saisir (Opérateur_Territoire)")</f>
        <v>Vallée de la Meuse – Natura 2000</v>
      </c>
      <c r="F104" s="35" t="str">
        <f aca="false">IFERROR(VLOOKUP(LEFT(A104,7),Opérateur_Territoire!$B$2:$J$120,6,0),"à saisir (Opérateur_Territoire)")</f>
        <v>Chambre d'agriculture de Meuse</v>
      </c>
      <c r="G104" s="35" t="str">
        <f aca="false">IFERROR(VLOOKUP(LEFT(A104,7),Opérateur_Territoire!$B$2:$J$120,7,0),"à saisir (Opérateur_Territoire)")</f>
        <v>Les Roises – Savonnières-devant-Bar – CS 10229 – 55005 BAR-LE-DUC CEDEX</v>
      </c>
      <c r="H104" s="35" t="str">
        <f aca="false">IFERROR(VLOOKUP(LEFT(A104,7),Opérateur_Territoire!$B$2:$J$120,8,0),"à saisir (Opérateur_Territoire)")</f>
        <v>03 29 76 81 50</v>
      </c>
      <c r="I104" s="35" t="str">
        <f aca="false">IFERROR(VLOOKUP(LEFT(A104,7),Opérateur_Territoire!$B$2:$J$120,9,0),"à saisir (Opérateur_Territoire)")</f>
        <v>claire.schmitt@meuse.chambagri.fr ; nicolas.henry@meuse.chambagri.fr</v>
      </c>
      <c r="J104" s="35"/>
      <c r="K104" s="35"/>
      <c r="L104" s="36"/>
      <c r="M104" s="80"/>
      <c r="N104" s="80"/>
      <c r="O104" s="81"/>
      <c r="P104" s="82" t="str">
        <f aca="false">IF(AND(M104&lt;&gt;"",O104&lt;&gt;""),M104+O104,IF(AND(N104&lt;&gt;"",O104&lt;&gt;""),N104+O104,""))</f>
        <v/>
      </c>
      <c r="Q104" s="81"/>
      <c r="R104" s="82" t="str">
        <f aca="false">IF(AND(M104&lt;&gt;"",Q104&lt;&gt;""),M104+Q104,IF(AND(N104&lt;&gt;"",Q104&lt;&gt;""),N104+Q104,""))</f>
        <v/>
      </c>
      <c r="S104" s="83"/>
      <c r="T104" s="83"/>
      <c r="U104" s="83"/>
      <c r="V104" s="83"/>
      <c r="W104" s="84"/>
      <c r="X104" s="85"/>
      <c r="Y104" s="86"/>
      <c r="Z104" s="86"/>
      <c r="AA104" s="42"/>
      <c r="AB104" s="87"/>
      <c r="AC104" s="87"/>
      <c r="AD104" s="87"/>
      <c r="AE104" s="42"/>
      <c r="AF104" s="42"/>
      <c r="AG104" s="88"/>
      <c r="AH104" s="42"/>
      <c r="AI104" s="88"/>
      <c r="AJ104" s="42"/>
      <c r="AK104" s="88"/>
      <c r="AL104" s="42"/>
      <c r="AM104" s="88"/>
      <c r="AN104" s="42"/>
      <c r="AO104" s="88"/>
      <c r="AP104" s="42"/>
      <c r="AQ104" s="88"/>
      <c r="AR104" s="42"/>
      <c r="AS104" s="88"/>
      <c r="AT104" s="42"/>
      <c r="AU104" s="88"/>
      <c r="AV104" s="42"/>
      <c r="AW104" s="88"/>
      <c r="AX104" s="42"/>
      <c r="AY104" s="88"/>
      <c r="AZ104" s="42"/>
      <c r="BA104" s="88"/>
      <c r="BB104" s="42"/>
      <c r="BC104" s="88"/>
      <c r="BD104" s="89"/>
      <c r="BE104" s="89"/>
      <c r="BF104" s="90"/>
      <c r="BG104" s="90"/>
      <c r="BH104" s="91"/>
      <c r="BI104" s="92"/>
      <c r="BJ104" s="92"/>
      <c r="AMI104" s="19"/>
      <c r="AMJ104" s="19"/>
    </row>
    <row r="105" s="93" customFormat="true" ht="25.5" hidden="false" customHeight="true" outlineLevel="0" collapsed="false">
      <c r="A105" s="33" t="s">
        <v>933</v>
      </c>
      <c r="B105" s="34" t="str">
        <f aca="false">IF(A105="","saisir code MAEC (colonne A)",RIGHT(A105,4))</f>
        <v>ESP4</v>
      </c>
      <c r="C105" s="34" t="str">
        <f aca="false">IFERROR(VLOOKUP(LEFT(A105,7),Opérateur_Territoire!$B$2:$D$120,2,0),"à saisir (Opérateur_Territoire)")</f>
        <v>CD 55</v>
      </c>
      <c r="D105" s="34" t="str">
        <f aca="false">LEFT(A105,7)</f>
        <v>GE_VAMN</v>
      </c>
      <c r="E105" s="34" t="str">
        <f aca="false">IFERROR(VLOOKUP(LEFT(A105,7),Opérateur_Territoire!$B$2:$D$120,3,0),"à saisir (Opérateur_Territoire)")</f>
        <v>Vallée de la Meuse – Natura 2000</v>
      </c>
      <c r="F105" s="35" t="str">
        <f aca="false">IFERROR(VLOOKUP(LEFT(A105,7),Opérateur_Territoire!$B$2:$J$120,6,0),"à saisir (Opérateur_Territoire)")</f>
        <v>Chambre d'agriculture de Meuse</v>
      </c>
      <c r="G105" s="35" t="str">
        <f aca="false">IFERROR(VLOOKUP(LEFT(A105,7),Opérateur_Territoire!$B$2:$J$120,7,0),"à saisir (Opérateur_Territoire)")</f>
        <v>Les Roises – Savonnières-devant-Bar – CS 10229 – 55005 BAR-LE-DUC CEDEX</v>
      </c>
      <c r="H105" s="35" t="str">
        <f aca="false">IFERROR(VLOOKUP(LEFT(A105,7),Opérateur_Territoire!$B$2:$J$120,8,0),"à saisir (Opérateur_Territoire)")</f>
        <v>03 29 76 81 50</v>
      </c>
      <c r="I105" s="35" t="str">
        <f aca="false">IFERROR(VLOOKUP(LEFT(A105,7),Opérateur_Territoire!$B$2:$J$120,9,0),"à saisir (Opérateur_Territoire)")</f>
        <v>claire.schmitt@meuse.chambagri.fr ; nicolas.henry@meuse.chambagri.fr</v>
      </c>
      <c r="J105" s="35"/>
      <c r="K105" s="35"/>
      <c r="L105" s="36"/>
      <c r="M105" s="80"/>
      <c r="N105" s="80"/>
      <c r="O105" s="81"/>
      <c r="P105" s="82" t="str">
        <f aca="false">IF(AND(M105&lt;&gt;"",O105&lt;&gt;""),M105+O105,IF(AND(N105&lt;&gt;"",O105&lt;&gt;""),N105+O105,""))</f>
        <v/>
      </c>
      <c r="Q105" s="81"/>
      <c r="R105" s="82" t="str">
        <f aca="false">IF(AND(M105&lt;&gt;"",Q105&lt;&gt;""),M105+Q105,IF(AND(N105&lt;&gt;"",Q105&lt;&gt;""),N105+Q105,""))</f>
        <v/>
      </c>
      <c r="S105" s="83"/>
      <c r="T105" s="83"/>
      <c r="U105" s="83"/>
      <c r="V105" s="83"/>
      <c r="W105" s="84"/>
      <c r="X105" s="85"/>
      <c r="Y105" s="86"/>
      <c r="Z105" s="86"/>
      <c r="AA105" s="42"/>
      <c r="AB105" s="87"/>
      <c r="AC105" s="87"/>
      <c r="AD105" s="87"/>
      <c r="AE105" s="42"/>
      <c r="AF105" s="42"/>
      <c r="AG105" s="88"/>
      <c r="AH105" s="42"/>
      <c r="AI105" s="88"/>
      <c r="AJ105" s="42"/>
      <c r="AK105" s="88"/>
      <c r="AL105" s="42"/>
      <c r="AM105" s="88"/>
      <c r="AN105" s="42"/>
      <c r="AO105" s="88"/>
      <c r="AP105" s="42"/>
      <c r="AQ105" s="88"/>
      <c r="AR105" s="42"/>
      <c r="AS105" s="88"/>
      <c r="AT105" s="42"/>
      <c r="AU105" s="88"/>
      <c r="AV105" s="42"/>
      <c r="AW105" s="88"/>
      <c r="AX105" s="42"/>
      <c r="AY105" s="88"/>
      <c r="AZ105" s="42"/>
      <c r="BA105" s="88"/>
      <c r="BB105" s="42"/>
      <c r="BC105" s="88"/>
      <c r="BD105" s="89"/>
      <c r="BE105" s="89"/>
      <c r="BF105" s="90"/>
      <c r="BG105" s="90"/>
      <c r="BH105" s="91"/>
      <c r="BI105" s="92"/>
      <c r="BJ105" s="92"/>
      <c r="AMI105" s="19"/>
      <c r="AMJ105" s="19"/>
    </row>
    <row r="106" s="93" customFormat="true" ht="25.5" hidden="false" customHeight="true" outlineLevel="0" collapsed="false">
      <c r="A106" s="33" t="s">
        <v>934</v>
      </c>
      <c r="B106" s="34" t="str">
        <f aca="false">IF(A106="","saisir code MAEC (colonne A)",RIGHT(A106,4))</f>
        <v>MHU1</v>
      </c>
      <c r="C106" s="34" t="str">
        <f aca="false">IFERROR(VLOOKUP(LEFT(A106,7),Opérateur_Territoire!$B$2:$D$120,2,0),"à saisir (Opérateur_Territoire)")</f>
        <v>CD 55</v>
      </c>
      <c r="D106" s="34" t="str">
        <f aca="false">LEFT(A106,7)</f>
        <v>GE_VAMN</v>
      </c>
      <c r="E106" s="34" t="str">
        <f aca="false">IFERROR(VLOOKUP(LEFT(A106,7),Opérateur_Territoire!$B$2:$D$120,3,0),"à saisir (Opérateur_Territoire)")</f>
        <v>Vallée de la Meuse – Natura 2000</v>
      </c>
      <c r="F106" s="35" t="str">
        <f aca="false">IFERROR(VLOOKUP(LEFT(A106,7),Opérateur_Territoire!$B$2:$J$120,6,0),"à saisir (Opérateur_Territoire)")</f>
        <v>Chambre d'agriculture de Meuse</v>
      </c>
      <c r="G106" s="35" t="str">
        <f aca="false">IFERROR(VLOOKUP(LEFT(A106,7),Opérateur_Territoire!$B$2:$J$120,7,0),"à saisir (Opérateur_Territoire)")</f>
        <v>Les Roises – Savonnières-devant-Bar – CS 10229 – 55005 BAR-LE-DUC CEDEX</v>
      </c>
      <c r="H106" s="35" t="str">
        <f aca="false">IFERROR(VLOOKUP(LEFT(A106,7),Opérateur_Territoire!$B$2:$J$120,8,0),"à saisir (Opérateur_Territoire)")</f>
        <v>03 29 76 81 50</v>
      </c>
      <c r="I106" s="35" t="str">
        <f aca="false">IFERROR(VLOOKUP(LEFT(A106,7),Opérateur_Territoire!$B$2:$J$120,9,0),"à saisir (Opérateur_Territoire)")</f>
        <v>claire.schmitt@meuse.chambagri.fr ; nicolas.henry@meuse.chambagri.fr</v>
      </c>
      <c r="J106" s="35"/>
      <c r="K106" s="35"/>
      <c r="L106" s="36"/>
      <c r="M106" s="80"/>
      <c r="N106" s="80"/>
      <c r="O106" s="81"/>
      <c r="P106" s="82" t="str">
        <f aca="false">IF(AND(M106&lt;&gt;"",O106&lt;&gt;""),M106+O106,IF(AND(N106&lt;&gt;"",O106&lt;&gt;""),N106+O106,""))</f>
        <v/>
      </c>
      <c r="Q106" s="81"/>
      <c r="R106" s="82" t="str">
        <f aca="false">IF(AND(M106&lt;&gt;"",Q106&lt;&gt;""),M106+Q106,IF(AND(N106&lt;&gt;"",Q106&lt;&gt;""),N106+Q106,""))</f>
        <v/>
      </c>
      <c r="S106" s="83"/>
      <c r="T106" s="83"/>
      <c r="U106" s="83"/>
      <c r="V106" s="83"/>
      <c r="W106" s="84"/>
      <c r="X106" s="85"/>
      <c r="Y106" s="86"/>
      <c r="Z106" s="86"/>
      <c r="AA106" s="42"/>
      <c r="AB106" s="87"/>
      <c r="AC106" s="87"/>
      <c r="AD106" s="87"/>
      <c r="AE106" s="42"/>
      <c r="AF106" s="42"/>
      <c r="AG106" s="88"/>
      <c r="AH106" s="42"/>
      <c r="AI106" s="88"/>
      <c r="AJ106" s="42"/>
      <c r="AK106" s="88"/>
      <c r="AL106" s="42"/>
      <c r="AM106" s="88"/>
      <c r="AN106" s="42"/>
      <c r="AO106" s="88"/>
      <c r="AP106" s="42"/>
      <c r="AQ106" s="88"/>
      <c r="AR106" s="42"/>
      <c r="AS106" s="88"/>
      <c r="AT106" s="42"/>
      <c r="AU106" s="88"/>
      <c r="AV106" s="42"/>
      <c r="AW106" s="88"/>
      <c r="AX106" s="42"/>
      <c r="AY106" s="88"/>
      <c r="AZ106" s="42"/>
      <c r="BA106" s="88"/>
      <c r="BB106" s="42"/>
      <c r="BC106" s="88"/>
      <c r="BD106" s="89"/>
      <c r="BE106" s="89"/>
      <c r="BF106" s="90"/>
      <c r="BG106" s="90"/>
      <c r="BH106" s="91"/>
      <c r="BI106" s="92"/>
      <c r="BJ106" s="92"/>
      <c r="AMI106" s="19"/>
      <c r="AMJ106" s="19"/>
    </row>
    <row r="107" s="93" customFormat="true" ht="25.5" hidden="false" customHeight="true" outlineLevel="0" collapsed="false">
      <c r="A107" s="33" t="s">
        <v>935</v>
      </c>
      <c r="B107" s="34" t="str">
        <f aca="false">IF(A107="","saisir code MAEC (colonne A)",RIGHT(A107,4))</f>
        <v>ESP1</v>
      </c>
      <c r="C107" s="34" t="str">
        <f aca="false">IFERROR(VLOOKUP(LEFT(A107,7),Opérateur_Territoire!$B$2:$D$120,2,0),"à saisir (Opérateur_Territoire)")</f>
        <v>CeA</v>
      </c>
      <c r="D107" s="34" t="str">
        <f aca="false">LEFT(A107,7)</f>
        <v>GE_TER5</v>
      </c>
      <c r="E107" s="34" t="str">
        <f aca="false">IFERROR(VLOOKUP(LEFT(A107,7),Opérateur_Territoire!$B$2:$D$120,3,0),"à saisir (Opérateur_Territoire)")</f>
        <v>Territoires du Haut-Rhin – Biodiversité (Agence de l'eau Rhin-Meuse)</v>
      </c>
      <c r="F107" s="35" t="str">
        <f aca="false">IFERROR(VLOOKUP(LEFT(A107,7),Opérateur_Territoire!$B$2:$J$120,6,0),"à saisir (Opérateur_Territoire)")</f>
        <v>Chambre d'agriculture d'Alsace – M. Nicolas JEANNIN (animateur)</v>
      </c>
      <c r="G107" s="35" t="str">
        <f aca="false">IFERROR(VLOOKUP(LEFT(A107,7),Opérateur_Territoire!$B$2:$J$120,7,0),"à saisir (Opérateur_Territoire)")</f>
        <v>11 rue Jean Mermoz – BP 80038 – 68127 SAINTE-CROIX-EN-PLAINE</v>
      </c>
      <c r="H107" s="35" t="str">
        <f aca="false">IFERROR(VLOOKUP(LEFT(A107,7),Opérateur_Territoire!$B$2:$J$120,8,0),"à saisir (Opérateur_Territoire)")</f>
        <v>06 48 22 58 56</v>
      </c>
      <c r="I107" s="35" t="str">
        <f aca="false">IFERROR(VLOOKUP(LEFT(A107,7),Opérateur_Territoire!$B$2:$J$120,9,0),"à saisir (Opérateur_Territoire)")</f>
        <v>nicolas.jeannin@alsace.chambagri.fr</v>
      </c>
      <c r="J107" s="35"/>
      <c r="K107" s="35"/>
      <c r="L107" s="36"/>
      <c r="M107" s="80"/>
      <c r="N107" s="80"/>
      <c r="O107" s="81"/>
      <c r="P107" s="82" t="str">
        <f aca="false">IF(AND(M107&lt;&gt;"",O107&lt;&gt;""),M107+O107,IF(AND(N107&lt;&gt;"",O107&lt;&gt;""),N107+O107,""))</f>
        <v/>
      </c>
      <c r="Q107" s="81"/>
      <c r="R107" s="82" t="str">
        <f aca="false">IF(AND(M107&lt;&gt;"",Q107&lt;&gt;""),M107+Q107,IF(AND(N107&lt;&gt;"",Q107&lt;&gt;""),N107+Q107,""))</f>
        <v/>
      </c>
      <c r="S107" s="83"/>
      <c r="T107" s="83"/>
      <c r="U107" s="83"/>
      <c r="V107" s="83"/>
      <c r="W107" s="84"/>
      <c r="X107" s="85"/>
      <c r="Y107" s="86"/>
      <c r="Z107" s="86"/>
      <c r="AA107" s="42"/>
      <c r="AB107" s="87"/>
      <c r="AC107" s="87"/>
      <c r="AD107" s="87"/>
      <c r="AE107" s="42"/>
      <c r="AF107" s="42"/>
      <c r="AG107" s="88"/>
      <c r="AH107" s="42"/>
      <c r="AI107" s="88"/>
      <c r="AJ107" s="42"/>
      <c r="AK107" s="88"/>
      <c r="AL107" s="42"/>
      <c r="AM107" s="88"/>
      <c r="AN107" s="42"/>
      <c r="AO107" s="88"/>
      <c r="AP107" s="42"/>
      <c r="AQ107" s="88"/>
      <c r="AR107" s="42"/>
      <c r="AS107" s="88"/>
      <c r="AT107" s="42"/>
      <c r="AU107" s="88"/>
      <c r="AV107" s="42"/>
      <c r="AW107" s="88"/>
      <c r="AX107" s="42"/>
      <c r="AY107" s="88"/>
      <c r="AZ107" s="42"/>
      <c r="BA107" s="88"/>
      <c r="BB107" s="42"/>
      <c r="BC107" s="88"/>
      <c r="BD107" s="89"/>
      <c r="BE107" s="89"/>
      <c r="BF107" s="90"/>
      <c r="BG107" s="90"/>
      <c r="BH107" s="91"/>
      <c r="BI107" s="92"/>
      <c r="BJ107" s="92"/>
      <c r="AMI107" s="19"/>
      <c r="AMJ107" s="19"/>
    </row>
    <row r="108" s="93" customFormat="true" ht="25.5" hidden="false" customHeight="true" outlineLevel="0" collapsed="false">
      <c r="A108" s="33" t="s">
        <v>936</v>
      </c>
      <c r="B108" s="34" t="str">
        <f aca="false">IF(A108="","saisir code MAEC (colonne A)",RIGHT(A108,4))</f>
        <v>ESP2</v>
      </c>
      <c r="C108" s="34" t="str">
        <f aca="false">IFERROR(VLOOKUP(LEFT(A108,7),Opérateur_Territoire!$B$2:$D$120,2,0),"à saisir (Opérateur_Territoire)")</f>
        <v>CeA</v>
      </c>
      <c r="D108" s="34" t="str">
        <f aca="false">LEFT(A108,7)</f>
        <v>GE_TER5</v>
      </c>
      <c r="E108" s="34" t="str">
        <f aca="false">IFERROR(VLOOKUP(LEFT(A108,7),Opérateur_Territoire!$B$2:$D$120,3,0),"à saisir (Opérateur_Territoire)")</f>
        <v>Territoires du Haut-Rhin – Biodiversité (Agence de l'eau Rhin-Meuse)</v>
      </c>
      <c r="F108" s="35" t="str">
        <f aca="false">IFERROR(VLOOKUP(LEFT(A108,7),Opérateur_Territoire!$B$2:$J$120,6,0),"à saisir (Opérateur_Territoire)")</f>
        <v>Chambre d'agriculture d'Alsace – M. Nicolas JEANNIN (animateur)</v>
      </c>
      <c r="G108" s="35" t="str">
        <f aca="false">IFERROR(VLOOKUP(LEFT(A108,7),Opérateur_Territoire!$B$2:$J$120,7,0),"à saisir (Opérateur_Territoire)")</f>
        <v>11 rue Jean Mermoz – BP 80038 – 68127 SAINTE-CROIX-EN-PLAINE</v>
      </c>
      <c r="H108" s="35" t="str">
        <f aca="false">IFERROR(VLOOKUP(LEFT(A108,7),Opérateur_Territoire!$B$2:$J$120,8,0),"à saisir (Opérateur_Territoire)")</f>
        <v>06 48 22 58 56</v>
      </c>
      <c r="I108" s="35" t="str">
        <f aca="false">IFERROR(VLOOKUP(LEFT(A108,7),Opérateur_Territoire!$B$2:$J$120,9,0),"à saisir (Opérateur_Territoire)")</f>
        <v>nicolas.jeannin@alsace.chambagri.fr</v>
      </c>
      <c r="J108" s="35"/>
      <c r="K108" s="35"/>
      <c r="L108" s="36"/>
      <c r="M108" s="80"/>
      <c r="N108" s="80"/>
      <c r="O108" s="81"/>
      <c r="P108" s="82" t="str">
        <f aca="false">IF(AND(M108&lt;&gt;"",O108&lt;&gt;""),M108+O108,IF(AND(N108&lt;&gt;"",O108&lt;&gt;""),N108+O108,""))</f>
        <v/>
      </c>
      <c r="Q108" s="81"/>
      <c r="R108" s="82" t="str">
        <f aca="false">IF(AND(M108&lt;&gt;"",Q108&lt;&gt;""),M108+Q108,IF(AND(N108&lt;&gt;"",Q108&lt;&gt;""),N108+Q108,""))</f>
        <v/>
      </c>
      <c r="S108" s="83"/>
      <c r="T108" s="83"/>
      <c r="U108" s="83"/>
      <c r="V108" s="83"/>
      <c r="W108" s="84"/>
      <c r="X108" s="85"/>
      <c r="Y108" s="86"/>
      <c r="Z108" s="86"/>
      <c r="AA108" s="42"/>
      <c r="AB108" s="87"/>
      <c r="AC108" s="87"/>
      <c r="AD108" s="87"/>
      <c r="AE108" s="42"/>
      <c r="AF108" s="42"/>
      <c r="AG108" s="88"/>
      <c r="AH108" s="42"/>
      <c r="AI108" s="88"/>
      <c r="AJ108" s="42"/>
      <c r="AK108" s="88"/>
      <c r="AL108" s="42"/>
      <c r="AM108" s="88"/>
      <c r="AN108" s="42"/>
      <c r="AO108" s="88"/>
      <c r="AP108" s="42"/>
      <c r="AQ108" s="88"/>
      <c r="AR108" s="42"/>
      <c r="AS108" s="88"/>
      <c r="AT108" s="42"/>
      <c r="AU108" s="88"/>
      <c r="AV108" s="42"/>
      <c r="AW108" s="88"/>
      <c r="AX108" s="42"/>
      <c r="AY108" s="88"/>
      <c r="AZ108" s="42"/>
      <c r="BA108" s="88"/>
      <c r="BB108" s="42"/>
      <c r="BC108" s="88"/>
      <c r="BD108" s="89"/>
      <c r="BE108" s="89"/>
      <c r="BF108" s="90"/>
      <c r="BG108" s="90"/>
      <c r="BH108" s="91"/>
      <c r="BI108" s="92"/>
      <c r="BJ108" s="92"/>
      <c r="AMI108" s="19"/>
      <c r="AMJ108" s="19"/>
    </row>
    <row r="109" s="93" customFormat="true" ht="25.5" hidden="false" customHeight="true" outlineLevel="0" collapsed="false">
      <c r="A109" s="33" t="s">
        <v>937</v>
      </c>
      <c r="B109" s="34" t="str">
        <f aca="false">IF(A109="","saisir code MAEC (colonne A)",RIGHT(A109,4))</f>
        <v>ESP3</v>
      </c>
      <c r="C109" s="34" t="str">
        <f aca="false">IFERROR(VLOOKUP(LEFT(A109,7),Opérateur_Territoire!$B$2:$D$120,2,0),"à saisir (Opérateur_Territoire)")</f>
        <v>CeA</v>
      </c>
      <c r="D109" s="34" t="str">
        <f aca="false">LEFT(A109,7)</f>
        <v>GE_TER5</v>
      </c>
      <c r="E109" s="34" t="str">
        <f aca="false">IFERROR(VLOOKUP(LEFT(A109,7),Opérateur_Territoire!$B$2:$D$120,3,0),"à saisir (Opérateur_Territoire)")</f>
        <v>Territoires du Haut-Rhin – Biodiversité (Agence de l'eau Rhin-Meuse)</v>
      </c>
      <c r="F109" s="35" t="str">
        <f aca="false">IFERROR(VLOOKUP(LEFT(A109,7),Opérateur_Territoire!$B$2:$J$120,6,0),"à saisir (Opérateur_Territoire)")</f>
        <v>Chambre d'agriculture d'Alsace – M. Nicolas JEANNIN (animateur)</v>
      </c>
      <c r="G109" s="35" t="str">
        <f aca="false">IFERROR(VLOOKUP(LEFT(A109,7),Opérateur_Territoire!$B$2:$J$120,7,0),"à saisir (Opérateur_Territoire)")</f>
        <v>11 rue Jean Mermoz – BP 80038 – 68127 SAINTE-CROIX-EN-PLAINE</v>
      </c>
      <c r="H109" s="35" t="str">
        <f aca="false">IFERROR(VLOOKUP(LEFT(A109,7),Opérateur_Territoire!$B$2:$J$120,8,0),"à saisir (Opérateur_Territoire)")</f>
        <v>06 48 22 58 56</v>
      </c>
      <c r="I109" s="35" t="str">
        <f aca="false">IFERROR(VLOOKUP(LEFT(A109,7),Opérateur_Territoire!$B$2:$J$120,9,0),"à saisir (Opérateur_Territoire)")</f>
        <v>nicolas.jeannin@alsace.chambagri.fr</v>
      </c>
      <c r="J109" s="35"/>
      <c r="K109" s="35"/>
      <c r="L109" s="36"/>
      <c r="M109" s="80"/>
      <c r="N109" s="80"/>
      <c r="O109" s="81"/>
      <c r="P109" s="82" t="str">
        <f aca="false">IF(AND(M109&lt;&gt;"",O109&lt;&gt;""),M109+O109,IF(AND(N109&lt;&gt;"",O109&lt;&gt;""),N109+O109,""))</f>
        <v/>
      </c>
      <c r="Q109" s="81"/>
      <c r="R109" s="82" t="str">
        <f aca="false">IF(AND(M109&lt;&gt;"",Q109&lt;&gt;""),M109+Q109,IF(AND(N109&lt;&gt;"",Q109&lt;&gt;""),N109+Q109,""))</f>
        <v/>
      </c>
      <c r="S109" s="83"/>
      <c r="T109" s="83"/>
      <c r="U109" s="83"/>
      <c r="V109" s="83"/>
      <c r="W109" s="84"/>
      <c r="X109" s="85"/>
      <c r="Y109" s="86"/>
      <c r="Z109" s="86"/>
      <c r="AA109" s="42"/>
      <c r="AB109" s="87"/>
      <c r="AC109" s="87"/>
      <c r="AD109" s="87"/>
      <c r="AE109" s="42"/>
      <c r="AF109" s="42"/>
      <c r="AG109" s="88"/>
      <c r="AH109" s="42"/>
      <c r="AI109" s="88"/>
      <c r="AJ109" s="42"/>
      <c r="AK109" s="88"/>
      <c r="AL109" s="42"/>
      <c r="AM109" s="88"/>
      <c r="AN109" s="42"/>
      <c r="AO109" s="88"/>
      <c r="AP109" s="42"/>
      <c r="AQ109" s="88"/>
      <c r="AR109" s="42"/>
      <c r="AS109" s="88"/>
      <c r="AT109" s="42"/>
      <c r="AU109" s="88"/>
      <c r="AV109" s="42"/>
      <c r="AW109" s="88"/>
      <c r="AX109" s="42"/>
      <c r="AY109" s="88"/>
      <c r="AZ109" s="42"/>
      <c r="BA109" s="88"/>
      <c r="BB109" s="42"/>
      <c r="BC109" s="88"/>
      <c r="BD109" s="89"/>
      <c r="BE109" s="89"/>
      <c r="BF109" s="90"/>
      <c r="BG109" s="90"/>
      <c r="BH109" s="91"/>
      <c r="BI109" s="92"/>
      <c r="BJ109" s="92"/>
      <c r="AMI109" s="19"/>
      <c r="AMJ109" s="19"/>
    </row>
    <row r="110" s="93" customFormat="true" ht="25.5" hidden="false" customHeight="true" outlineLevel="0" collapsed="false">
      <c r="A110" s="33" t="s">
        <v>938</v>
      </c>
      <c r="B110" s="34" t="str">
        <f aca="false">IF(A110="","saisir code MAEC (colonne A)",RIGHT(A110,4))</f>
        <v>ESP4</v>
      </c>
      <c r="C110" s="34" t="str">
        <f aca="false">IFERROR(VLOOKUP(LEFT(A110,7),Opérateur_Territoire!$B$2:$D$120,2,0),"à saisir (Opérateur_Territoire)")</f>
        <v>CeA</v>
      </c>
      <c r="D110" s="34" t="str">
        <f aca="false">LEFT(A110,7)</f>
        <v>GE_TER5</v>
      </c>
      <c r="E110" s="34" t="str">
        <f aca="false">IFERROR(VLOOKUP(LEFT(A110,7),Opérateur_Territoire!$B$2:$D$120,3,0),"à saisir (Opérateur_Territoire)")</f>
        <v>Territoires du Haut-Rhin – Biodiversité (Agence de l'eau Rhin-Meuse)</v>
      </c>
      <c r="F110" s="35" t="str">
        <f aca="false">IFERROR(VLOOKUP(LEFT(A110,7),Opérateur_Territoire!$B$2:$J$120,6,0),"à saisir (Opérateur_Territoire)")</f>
        <v>Chambre d'agriculture d'Alsace – M. Nicolas JEANNIN (animateur)</v>
      </c>
      <c r="G110" s="35" t="str">
        <f aca="false">IFERROR(VLOOKUP(LEFT(A110,7),Opérateur_Territoire!$B$2:$J$120,7,0),"à saisir (Opérateur_Territoire)")</f>
        <v>11 rue Jean Mermoz – BP 80038 – 68127 SAINTE-CROIX-EN-PLAINE</v>
      </c>
      <c r="H110" s="35" t="str">
        <f aca="false">IFERROR(VLOOKUP(LEFT(A110,7),Opérateur_Territoire!$B$2:$J$120,8,0),"à saisir (Opérateur_Territoire)")</f>
        <v>06 48 22 58 56</v>
      </c>
      <c r="I110" s="35" t="str">
        <f aca="false">IFERROR(VLOOKUP(LEFT(A110,7),Opérateur_Territoire!$B$2:$J$120,9,0),"à saisir (Opérateur_Territoire)")</f>
        <v>nicolas.jeannin@alsace.chambagri.fr</v>
      </c>
      <c r="J110" s="35"/>
      <c r="K110" s="35"/>
      <c r="L110" s="36"/>
      <c r="M110" s="80"/>
      <c r="N110" s="80"/>
      <c r="O110" s="81"/>
      <c r="P110" s="82" t="str">
        <f aca="false">IF(AND(M110&lt;&gt;"",O110&lt;&gt;""),M110+O110,IF(AND(N110&lt;&gt;"",O110&lt;&gt;""),N110+O110,""))</f>
        <v/>
      </c>
      <c r="Q110" s="81"/>
      <c r="R110" s="82" t="str">
        <f aca="false">IF(AND(M110&lt;&gt;"",Q110&lt;&gt;""),M110+Q110,IF(AND(N110&lt;&gt;"",Q110&lt;&gt;""),N110+Q110,""))</f>
        <v/>
      </c>
      <c r="S110" s="83"/>
      <c r="T110" s="83"/>
      <c r="U110" s="83"/>
      <c r="V110" s="83"/>
      <c r="W110" s="84"/>
      <c r="X110" s="85"/>
      <c r="Y110" s="86"/>
      <c r="Z110" s="86"/>
      <c r="AA110" s="42"/>
      <c r="AB110" s="87"/>
      <c r="AC110" s="87"/>
      <c r="AD110" s="87"/>
      <c r="AE110" s="42"/>
      <c r="AF110" s="42"/>
      <c r="AG110" s="88"/>
      <c r="AH110" s="42"/>
      <c r="AI110" s="88"/>
      <c r="AJ110" s="42"/>
      <c r="AK110" s="88"/>
      <c r="AL110" s="42"/>
      <c r="AM110" s="88"/>
      <c r="AN110" s="42"/>
      <c r="AO110" s="88"/>
      <c r="AP110" s="42"/>
      <c r="AQ110" s="88"/>
      <c r="AR110" s="42"/>
      <c r="AS110" s="88"/>
      <c r="AT110" s="42"/>
      <c r="AU110" s="88"/>
      <c r="AV110" s="42"/>
      <c r="AW110" s="88"/>
      <c r="AX110" s="42"/>
      <c r="AY110" s="88"/>
      <c r="AZ110" s="42"/>
      <c r="BA110" s="88"/>
      <c r="BB110" s="42"/>
      <c r="BC110" s="88"/>
      <c r="BD110" s="89"/>
      <c r="BE110" s="89"/>
      <c r="BF110" s="90"/>
      <c r="BG110" s="90"/>
      <c r="BH110" s="91"/>
      <c r="BI110" s="92"/>
      <c r="BJ110" s="92"/>
      <c r="AMI110" s="19"/>
      <c r="AMJ110" s="19"/>
    </row>
    <row r="111" s="93" customFormat="true" ht="25.5" hidden="false" customHeight="true" outlineLevel="0" collapsed="false">
      <c r="A111" s="33" t="s">
        <v>939</v>
      </c>
      <c r="B111" s="34" t="str">
        <f aca="false">IF(A111="","saisir code MAEC (colonne A)",RIGHT(A111,4))</f>
        <v>MHU1</v>
      </c>
      <c r="C111" s="34" t="str">
        <f aca="false">IFERROR(VLOOKUP(LEFT(A111,7),Opérateur_Territoire!$B$2:$D$120,2,0),"à saisir (Opérateur_Territoire)")</f>
        <v>CeA</v>
      </c>
      <c r="D111" s="34" t="str">
        <f aca="false">LEFT(A111,7)</f>
        <v>GE_TER5</v>
      </c>
      <c r="E111" s="34" t="str">
        <f aca="false">IFERROR(VLOOKUP(LEFT(A111,7),Opérateur_Territoire!$B$2:$D$120,3,0),"à saisir (Opérateur_Territoire)")</f>
        <v>Territoires du Haut-Rhin – Biodiversité (Agence de l'eau Rhin-Meuse)</v>
      </c>
      <c r="F111" s="35" t="str">
        <f aca="false">IFERROR(VLOOKUP(LEFT(A111,7),Opérateur_Territoire!$B$2:$J$120,6,0),"à saisir (Opérateur_Territoire)")</f>
        <v>Chambre d'agriculture d'Alsace – M. Nicolas JEANNIN (animateur)</v>
      </c>
      <c r="G111" s="35" t="str">
        <f aca="false">IFERROR(VLOOKUP(LEFT(A111,7),Opérateur_Territoire!$B$2:$J$120,7,0),"à saisir (Opérateur_Territoire)")</f>
        <v>11 rue Jean Mermoz – BP 80038 – 68127 SAINTE-CROIX-EN-PLAINE</v>
      </c>
      <c r="H111" s="35" t="str">
        <f aca="false">IFERROR(VLOOKUP(LEFT(A111,7),Opérateur_Territoire!$B$2:$J$120,8,0),"à saisir (Opérateur_Territoire)")</f>
        <v>06 48 22 58 56</v>
      </c>
      <c r="I111" s="35" t="str">
        <f aca="false">IFERROR(VLOOKUP(LEFT(A111,7),Opérateur_Territoire!$B$2:$J$120,9,0),"à saisir (Opérateur_Territoire)")</f>
        <v>nicolas.jeannin@alsace.chambagri.fr</v>
      </c>
      <c r="J111" s="35"/>
      <c r="K111" s="35"/>
      <c r="L111" s="36"/>
      <c r="M111" s="80"/>
      <c r="N111" s="80"/>
      <c r="O111" s="81"/>
      <c r="P111" s="82" t="str">
        <f aca="false">IF(AND(M111&lt;&gt;"",O111&lt;&gt;""),M111+O111,IF(AND(N111&lt;&gt;"",O111&lt;&gt;""),N111+O111,""))</f>
        <v/>
      </c>
      <c r="Q111" s="81"/>
      <c r="R111" s="82" t="str">
        <f aca="false">IF(AND(M111&lt;&gt;"",Q111&lt;&gt;""),M111+Q111,IF(AND(N111&lt;&gt;"",Q111&lt;&gt;""),N111+Q111,""))</f>
        <v/>
      </c>
      <c r="S111" s="83"/>
      <c r="T111" s="83"/>
      <c r="U111" s="83"/>
      <c r="V111" s="83"/>
      <c r="W111" s="84"/>
      <c r="X111" s="85"/>
      <c r="Y111" s="86"/>
      <c r="Z111" s="86"/>
      <c r="AA111" s="42"/>
      <c r="AB111" s="87"/>
      <c r="AC111" s="87"/>
      <c r="AD111" s="87"/>
      <c r="AE111" s="42"/>
      <c r="AF111" s="42"/>
      <c r="AG111" s="88"/>
      <c r="AH111" s="42"/>
      <c r="AI111" s="88"/>
      <c r="AJ111" s="42"/>
      <c r="AK111" s="88"/>
      <c r="AL111" s="42"/>
      <c r="AM111" s="88"/>
      <c r="AN111" s="42"/>
      <c r="AO111" s="88"/>
      <c r="AP111" s="42"/>
      <c r="AQ111" s="88"/>
      <c r="AR111" s="42"/>
      <c r="AS111" s="88"/>
      <c r="AT111" s="42"/>
      <c r="AU111" s="88"/>
      <c r="AV111" s="42"/>
      <c r="AW111" s="88"/>
      <c r="AX111" s="42"/>
      <c r="AY111" s="88"/>
      <c r="AZ111" s="42"/>
      <c r="BA111" s="88"/>
      <c r="BB111" s="42"/>
      <c r="BC111" s="88"/>
      <c r="BD111" s="89"/>
      <c r="BE111" s="89"/>
      <c r="BF111" s="90"/>
      <c r="BG111" s="90"/>
      <c r="BH111" s="91"/>
      <c r="BI111" s="92"/>
      <c r="BJ111" s="92"/>
      <c r="AMI111" s="19"/>
      <c r="AMJ111" s="19"/>
    </row>
    <row r="112" s="93" customFormat="true" ht="25.5" hidden="false" customHeight="true" outlineLevel="0" collapsed="false">
      <c r="A112" s="33" t="s">
        <v>940</v>
      </c>
      <c r="B112" s="34" t="str">
        <f aca="false">IF(A112="","saisir code MAEC (colonne A)",RIGHT(A112,4))</f>
        <v>MHU2</v>
      </c>
      <c r="C112" s="34" t="str">
        <f aca="false">IFERROR(VLOOKUP(LEFT(A112,7),Opérateur_Territoire!$B$2:$D$120,2,0),"à saisir (Opérateur_Territoire)")</f>
        <v>CeA</v>
      </c>
      <c r="D112" s="34" t="str">
        <f aca="false">LEFT(A112,7)</f>
        <v>GE_TER5</v>
      </c>
      <c r="E112" s="34" t="str">
        <f aca="false">IFERROR(VLOOKUP(LEFT(A112,7),Opérateur_Territoire!$B$2:$D$120,3,0),"à saisir (Opérateur_Territoire)")</f>
        <v>Territoires du Haut-Rhin – Biodiversité (Agence de l'eau Rhin-Meuse)</v>
      </c>
      <c r="F112" s="35" t="str">
        <f aca="false">IFERROR(VLOOKUP(LEFT(A112,7),Opérateur_Territoire!$B$2:$J$120,6,0),"à saisir (Opérateur_Territoire)")</f>
        <v>Chambre d'agriculture d'Alsace – M. Nicolas JEANNIN (animateur)</v>
      </c>
      <c r="G112" s="35" t="str">
        <f aca="false">IFERROR(VLOOKUP(LEFT(A112,7),Opérateur_Territoire!$B$2:$J$120,7,0),"à saisir (Opérateur_Territoire)")</f>
        <v>11 rue Jean Mermoz – BP 80038 – 68127 SAINTE-CROIX-EN-PLAINE</v>
      </c>
      <c r="H112" s="35" t="str">
        <f aca="false">IFERROR(VLOOKUP(LEFT(A112,7),Opérateur_Territoire!$B$2:$J$120,8,0),"à saisir (Opérateur_Territoire)")</f>
        <v>06 48 22 58 56</v>
      </c>
      <c r="I112" s="35" t="str">
        <f aca="false">IFERROR(VLOOKUP(LEFT(A112,7),Opérateur_Territoire!$B$2:$J$120,9,0),"à saisir (Opérateur_Territoire)")</f>
        <v>nicolas.jeannin@alsace.chambagri.fr</v>
      </c>
      <c r="J112" s="35"/>
      <c r="K112" s="35"/>
      <c r="L112" s="36"/>
      <c r="M112" s="80"/>
      <c r="N112" s="80"/>
      <c r="O112" s="81"/>
      <c r="P112" s="82" t="str">
        <f aca="false">IF(AND(M112&lt;&gt;"",O112&lt;&gt;""),M112+O112,IF(AND(N112&lt;&gt;"",O112&lt;&gt;""),N112+O112,""))</f>
        <v/>
      </c>
      <c r="Q112" s="81"/>
      <c r="R112" s="82" t="str">
        <f aca="false">IF(AND(M112&lt;&gt;"",Q112&lt;&gt;""),M112+Q112,IF(AND(N112&lt;&gt;"",Q112&lt;&gt;""),N112+Q112,""))</f>
        <v/>
      </c>
      <c r="S112" s="83"/>
      <c r="T112" s="83"/>
      <c r="U112" s="83"/>
      <c r="V112" s="83"/>
      <c r="W112" s="84"/>
      <c r="X112" s="85"/>
      <c r="Y112" s="86"/>
      <c r="Z112" s="86"/>
      <c r="AA112" s="42"/>
      <c r="AB112" s="87"/>
      <c r="AC112" s="87"/>
      <c r="AD112" s="87"/>
      <c r="AE112" s="42"/>
      <c r="AF112" s="42"/>
      <c r="AG112" s="88"/>
      <c r="AH112" s="42"/>
      <c r="AI112" s="88"/>
      <c r="AJ112" s="42"/>
      <c r="AK112" s="88"/>
      <c r="AL112" s="42"/>
      <c r="AM112" s="88"/>
      <c r="AN112" s="42"/>
      <c r="AO112" s="88"/>
      <c r="AP112" s="42"/>
      <c r="AQ112" s="88"/>
      <c r="AR112" s="42"/>
      <c r="AS112" s="88"/>
      <c r="AT112" s="42"/>
      <c r="AU112" s="88"/>
      <c r="AV112" s="42"/>
      <c r="AW112" s="88"/>
      <c r="AX112" s="42"/>
      <c r="AY112" s="88"/>
      <c r="AZ112" s="42"/>
      <c r="BA112" s="88"/>
      <c r="BB112" s="42"/>
      <c r="BC112" s="88"/>
      <c r="BD112" s="89"/>
      <c r="BE112" s="89"/>
      <c r="BF112" s="90"/>
      <c r="BG112" s="90"/>
      <c r="BH112" s="91"/>
      <c r="BI112" s="92"/>
      <c r="BJ112" s="92"/>
      <c r="AMI112" s="19"/>
      <c r="AMJ112" s="19"/>
    </row>
    <row r="113" s="93" customFormat="true" ht="25.5" hidden="false" customHeight="true" outlineLevel="0" collapsed="false">
      <c r="A113" s="33" t="s">
        <v>941</v>
      </c>
      <c r="B113" s="34" t="str">
        <f aca="false">IF(A113="","saisir code MAEC (colonne A)",RIGHT(A113,4))</f>
        <v>ESP1</v>
      </c>
      <c r="C113" s="34" t="str">
        <f aca="false">IFERROR(VLOOKUP(LEFT(A113,7),Opérateur_Territoire!$B$2:$D$120,2,0),"à saisir (Opérateur_Territoire)")</f>
        <v>CeA</v>
      </c>
      <c r="D113" s="34" t="str">
        <f aca="false">LEFT(A113,7)</f>
        <v>GE_TERE</v>
      </c>
      <c r="E113" s="34" t="str">
        <f aca="false">IFERROR(VLOOKUP(LEFT(A113,7),Opérateur_Territoire!$B$2:$D$120,3,0),"à saisir (Opérateur_Territoire)")</f>
        <v>Territoires du Haut-Rhin – Eau (Agence de l'eau Rhin-Meuse)</v>
      </c>
      <c r="F113" s="35" t="str">
        <f aca="false">IFERROR(VLOOKUP(LEFT(A113,7),Opérateur_Territoire!$B$2:$J$120,6,0),"à saisir (Opérateur_Territoire)")</f>
        <v>Chambre d'agriculture d'Alsace – M. Nicolas JEANNIN (animateur)</v>
      </c>
      <c r="G113" s="35" t="str">
        <f aca="false">IFERROR(VLOOKUP(LEFT(A113,7),Opérateur_Territoire!$B$2:$J$120,7,0),"à saisir (Opérateur_Territoire)")</f>
        <v>11 rue Jean Mermoz – BP 80038 – 68127 SAINTE-CROIX-EN-PLAINE</v>
      </c>
      <c r="H113" s="35" t="str">
        <f aca="false">IFERROR(VLOOKUP(LEFT(A113,7),Opérateur_Territoire!$B$2:$J$120,8,0),"à saisir (Opérateur_Territoire)")</f>
        <v>06 48 22 58 56</v>
      </c>
      <c r="I113" s="35" t="str">
        <f aca="false">IFERROR(VLOOKUP(LEFT(A113,7),Opérateur_Territoire!$B$2:$J$120,9,0),"à saisir (Opérateur_Territoire)")</f>
        <v>nicolas.jeannin@alsace.chambagri.fr</v>
      </c>
      <c r="J113" s="35"/>
      <c r="K113" s="35"/>
      <c r="L113" s="36"/>
      <c r="M113" s="80"/>
      <c r="N113" s="80"/>
      <c r="O113" s="81"/>
      <c r="P113" s="82" t="str">
        <f aca="false">IF(AND(M113&lt;&gt;"",O113&lt;&gt;""),M113+O113,IF(AND(N113&lt;&gt;"",O113&lt;&gt;""),N113+O113,""))</f>
        <v/>
      </c>
      <c r="Q113" s="81"/>
      <c r="R113" s="82" t="str">
        <f aca="false">IF(AND(M113&lt;&gt;"",Q113&lt;&gt;""),M113+Q113,IF(AND(N113&lt;&gt;"",Q113&lt;&gt;""),N113+Q113,""))</f>
        <v/>
      </c>
      <c r="S113" s="83"/>
      <c r="T113" s="83"/>
      <c r="U113" s="83"/>
      <c r="V113" s="83"/>
      <c r="W113" s="84"/>
      <c r="X113" s="85"/>
      <c r="Y113" s="86"/>
      <c r="Z113" s="86"/>
      <c r="AA113" s="42"/>
      <c r="AB113" s="87"/>
      <c r="AC113" s="87"/>
      <c r="AD113" s="87"/>
      <c r="AE113" s="42"/>
      <c r="AF113" s="42"/>
      <c r="AG113" s="88"/>
      <c r="AH113" s="42"/>
      <c r="AI113" s="88"/>
      <c r="AJ113" s="42"/>
      <c r="AK113" s="88"/>
      <c r="AL113" s="42"/>
      <c r="AM113" s="88"/>
      <c r="AN113" s="42"/>
      <c r="AO113" s="88"/>
      <c r="AP113" s="42"/>
      <c r="AQ113" s="88"/>
      <c r="AR113" s="42"/>
      <c r="AS113" s="88"/>
      <c r="AT113" s="42"/>
      <c r="AU113" s="88"/>
      <c r="AV113" s="42"/>
      <c r="AW113" s="88"/>
      <c r="AX113" s="42"/>
      <c r="AY113" s="88"/>
      <c r="AZ113" s="42"/>
      <c r="BA113" s="88"/>
      <c r="BB113" s="42"/>
      <c r="BC113" s="88"/>
      <c r="BD113" s="89"/>
      <c r="BE113" s="89"/>
      <c r="BF113" s="90"/>
      <c r="BG113" s="90"/>
      <c r="BH113" s="91"/>
      <c r="BI113" s="92"/>
      <c r="BJ113" s="92"/>
      <c r="AMI113" s="19"/>
      <c r="AMJ113" s="19"/>
    </row>
    <row r="114" s="93" customFormat="true" ht="25.5" hidden="false" customHeight="true" outlineLevel="0" collapsed="false">
      <c r="A114" s="33" t="s">
        <v>942</v>
      </c>
      <c r="B114" s="34" t="str">
        <f aca="false">IF(A114="","saisir code MAEC (colonne A)",RIGHT(A114,4))</f>
        <v>ESP2</v>
      </c>
      <c r="C114" s="34" t="str">
        <f aca="false">IFERROR(VLOOKUP(LEFT(A114,7),Opérateur_Territoire!$B$2:$D$120,2,0),"à saisir (Opérateur_Territoire)")</f>
        <v>CeA</v>
      </c>
      <c r="D114" s="34" t="str">
        <f aca="false">LEFT(A114,7)</f>
        <v>GE_TERE</v>
      </c>
      <c r="E114" s="34" t="str">
        <f aca="false">IFERROR(VLOOKUP(LEFT(A114,7),Opérateur_Territoire!$B$2:$D$120,3,0),"à saisir (Opérateur_Territoire)")</f>
        <v>Territoires du Haut-Rhin – Eau (Agence de l'eau Rhin-Meuse)</v>
      </c>
      <c r="F114" s="35" t="str">
        <f aca="false">IFERROR(VLOOKUP(LEFT(A114,7),Opérateur_Territoire!$B$2:$J$120,6,0),"à saisir (Opérateur_Territoire)")</f>
        <v>Chambre d'agriculture d'Alsace – M. Nicolas JEANNIN (animateur)</v>
      </c>
      <c r="G114" s="35" t="str">
        <f aca="false">IFERROR(VLOOKUP(LEFT(A114,7),Opérateur_Territoire!$B$2:$J$120,7,0),"à saisir (Opérateur_Territoire)")</f>
        <v>11 rue Jean Mermoz – BP 80038 – 68127 SAINTE-CROIX-EN-PLAINE</v>
      </c>
      <c r="H114" s="35" t="str">
        <f aca="false">IFERROR(VLOOKUP(LEFT(A114,7),Opérateur_Territoire!$B$2:$J$120,8,0),"à saisir (Opérateur_Territoire)")</f>
        <v>06 48 22 58 56</v>
      </c>
      <c r="I114" s="35" t="str">
        <f aca="false">IFERROR(VLOOKUP(LEFT(A114,7),Opérateur_Territoire!$B$2:$J$120,9,0),"à saisir (Opérateur_Territoire)")</f>
        <v>nicolas.jeannin@alsace.chambagri.fr</v>
      </c>
      <c r="J114" s="35"/>
      <c r="K114" s="35"/>
      <c r="L114" s="36"/>
      <c r="M114" s="80"/>
      <c r="N114" s="80"/>
      <c r="O114" s="81"/>
      <c r="P114" s="82" t="str">
        <f aca="false">IF(AND(M114&lt;&gt;"",O114&lt;&gt;""),M114+O114,IF(AND(N114&lt;&gt;"",O114&lt;&gt;""),N114+O114,""))</f>
        <v/>
      </c>
      <c r="Q114" s="81"/>
      <c r="R114" s="82" t="str">
        <f aca="false">IF(AND(M114&lt;&gt;"",Q114&lt;&gt;""),M114+Q114,IF(AND(N114&lt;&gt;"",Q114&lt;&gt;""),N114+Q114,""))</f>
        <v/>
      </c>
      <c r="S114" s="83"/>
      <c r="T114" s="83"/>
      <c r="U114" s="83"/>
      <c r="V114" s="83"/>
      <c r="W114" s="84"/>
      <c r="X114" s="85"/>
      <c r="Y114" s="86"/>
      <c r="Z114" s="86"/>
      <c r="AA114" s="42"/>
      <c r="AB114" s="87"/>
      <c r="AC114" s="87"/>
      <c r="AD114" s="87"/>
      <c r="AE114" s="42"/>
      <c r="AF114" s="42"/>
      <c r="AG114" s="88"/>
      <c r="AH114" s="42"/>
      <c r="AI114" s="88"/>
      <c r="AJ114" s="42"/>
      <c r="AK114" s="88"/>
      <c r="AL114" s="42"/>
      <c r="AM114" s="88"/>
      <c r="AN114" s="42"/>
      <c r="AO114" s="88"/>
      <c r="AP114" s="42"/>
      <c r="AQ114" s="88"/>
      <c r="AR114" s="42"/>
      <c r="AS114" s="88"/>
      <c r="AT114" s="42"/>
      <c r="AU114" s="88"/>
      <c r="AV114" s="42"/>
      <c r="AW114" s="88"/>
      <c r="AX114" s="42"/>
      <c r="AY114" s="88"/>
      <c r="AZ114" s="42"/>
      <c r="BA114" s="88"/>
      <c r="BB114" s="42"/>
      <c r="BC114" s="88"/>
      <c r="BD114" s="89"/>
      <c r="BE114" s="89"/>
      <c r="BF114" s="90"/>
      <c r="BG114" s="90"/>
      <c r="BH114" s="91"/>
      <c r="BI114" s="92"/>
      <c r="BJ114" s="92"/>
      <c r="AMI114" s="19"/>
      <c r="AMJ114" s="19"/>
    </row>
    <row r="115" s="93" customFormat="true" ht="25.5" hidden="false" customHeight="true" outlineLevel="0" collapsed="false">
      <c r="A115" s="33" t="s">
        <v>943</v>
      </c>
      <c r="B115" s="34" t="str">
        <f aca="false">IF(A115="","saisir code MAEC (colonne A)",RIGHT(A115,4))</f>
        <v>ESP3</v>
      </c>
      <c r="C115" s="34" t="str">
        <f aca="false">IFERROR(VLOOKUP(LEFT(A115,7),Opérateur_Territoire!$B$2:$D$120,2,0),"à saisir (Opérateur_Territoire)")</f>
        <v>CeA</v>
      </c>
      <c r="D115" s="34" t="str">
        <f aca="false">LEFT(A115,7)</f>
        <v>GE_TERE</v>
      </c>
      <c r="E115" s="34" t="str">
        <f aca="false">IFERROR(VLOOKUP(LEFT(A115,7),Opérateur_Territoire!$B$2:$D$120,3,0),"à saisir (Opérateur_Territoire)")</f>
        <v>Territoires du Haut-Rhin – Eau (Agence de l'eau Rhin-Meuse)</v>
      </c>
      <c r="F115" s="35" t="str">
        <f aca="false">IFERROR(VLOOKUP(LEFT(A115,7),Opérateur_Territoire!$B$2:$J$120,6,0),"à saisir (Opérateur_Territoire)")</f>
        <v>Chambre d'agriculture d'Alsace – M. Nicolas JEANNIN (animateur)</v>
      </c>
      <c r="G115" s="35" t="str">
        <f aca="false">IFERROR(VLOOKUP(LEFT(A115,7),Opérateur_Territoire!$B$2:$J$120,7,0),"à saisir (Opérateur_Territoire)")</f>
        <v>11 rue Jean Mermoz – BP 80038 – 68127 SAINTE-CROIX-EN-PLAINE</v>
      </c>
      <c r="H115" s="35" t="str">
        <f aca="false">IFERROR(VLOOKUP(LEFT(A115,7),Opérateur_Territoire!$B$2:$J$120,8,0),"à saisir (Opérateur_Territoire)")</f>
        <v>06 48 22 58 56</v>
      </c>
      <c r="I115" s="35" t="str">
        <f aca="false">IFERROR(VLOOKUP(LEFT(A115,7),Opérateur_Territoire!$B$2:$J$120,9,0),"à saisir (Opérateur_Territoire)")</f>
        <v>nicolas.jeannin@alsace.chambagri.fr</v>
      </c>
      <c r="J115" s="35"/>
      <c r="K115" s="35"/>
      <c r="L115" s="36"/>
      <c r="M115" s="80"/>
      <c r="N115" s="80"/>
      <c r="O115" s="81"/>
      <c r="P115" s="82" t="str">
        <f aca="false">IF(AND(M115&lt;&gt;"",O115&lt;&gt;""),M115+O115,IF(AND(N115&lt;&gt;"",O115&lt;&gt;""),N115+O115,""))</f>
        <v/>
      </c>
      <c r="Q115" s="81"/>
      <c r="R115" s="82" t="str">
        <f aca="false">IF(AND(M115&lt;&gt;"",Q115&lt;&gt;""),M115+Q115,IF(AND(N115&lt;&gt;"",Q115&lt;&gt;""),N115+Q115,""))</f>
        <v/>
      </c>
      <c r="S115" s="83"/>
      <c r="T115" s="83"/>
      <c r="U115" s="83"/>
      <c r="V115" s="83"/>
      <c r="W115" s="84"/>
      <c r="X115" s="85"/>
      <c r="Y115" s="86"/>
      <c r="Z115" s="86"/>
      <c r="AA115" s="42"/>
      <c r="AB115" s="87"/>
      <c r="AC115" s="87"/>
      <c r="AD115" s="87"/>
      <c r="AE115" s="42"/>
      <c r="AF115" s="42"/>
      <c r="AG115" s="88"/>
      <c r="AH115" s="42"/>
      <c r="AI115" s="88"/>
      <c r="AJ115" s="42"/>
      <c r="AK115" s="88"/>
      <c r="AL115" s="42"/>
      <c r="AM115" s="88"/>
      <c r="AN115" s="42"/>
      <c r="AO115" s="88"/>
      <c r="AP115" s="42"/>
      <c r="AQ115" s="88"/>
      <c r="AR115" s="42"/>
      <c r="AS115" s="88"/>
      <c r="AT115" s="42"/>
      <c r="AU115" s="88"/>
      <c r="AV115" s="42"/>
      <c r="AW115" s="88"/>
      <c r="AX115" s="42"/>
      <c r="AY115" s="88"/>
      <c r="AZ115" s="42"/>
      <c r="BA115" s="88"/>
      <c r="BB115" s="42"/>
      <c r="BC115" s="88"/>
      <c r="BD115" s="89"/>
      <c r="BE115" s="89"/>
      <c r="BF115" s="90"/>
      <c r="BG115" s="90"/>
      <c r="BH115" s="91"/>
      <c r="BI115" s="92"/>
      <c r="BJ115" s="92"/>
      <c r="AMI115" s="19"/>
      <c r="AMJ115" s="19"/>
    </row>
    <row r="116" s="93" customFormat="true" ht="25.5" hidden="false" customHeight="true" outlineLevel="0" collapsed="false">
      <c r="A116" s="33" t="s">
        <v>944</v>
      </c>
      <c r="B116" s="34" t="str">
        <f aca="false">IF(A116="","saisir code MAEC (colonne A)",RIGHT(A116,4))</f>
        <v>ESP4</v>
      </c>
      <c r="C116" s="34" t="str">
        <f aca="false">IFERROR(VLOOKUP(LEFT(A116,7),Opérateur_Territoire!$B$2:$D$120,2,0),"à saisir (Opérateur_Territoire)")</f>
        <v>CeA</v>
      </c>
      <c r="D116" s="34" t="str">
        <f aca="false">LEFT(A116,7)</f>
        <v>GE_TERE</v>
      </c>
      <c r="E116" s="34" t="str">
        <f aca="false">IFERROR(VLOOKUP(LEFT(A116,7),Opérateur_Territoire!$B$2:$D$120,3,0),"à saisir (Opérateur_Territoire)")</f>
        <v>Territoires du Haut-Rhin – Eau (Agence de l'eau Rhin-Meuse)</v>
      </c>
      <c r="F116" s="35" t="str">
        <f aca="false">IFERROR(VLOOKUP(LEFT(A116,7),Opérateur_Territoire!$B$2:$J$120,6,0),"à saisir (Opérateur_Territoire)")</f>
        <v>Chambre d'agriculture d'Alsace – M. Nicolas JEANNIN (animateur)</v>
      </c>
      <c r="G116" s="35" t="str">
        <f aca="false">IFERROR(VLOOKUP(LEFT(A116,7),Opérateur_Territoire!$B$2:$J$120,7,0),"à saisir (Opérateur_Territoire)")</f>
        <v>11 rue Jean Mermoz – BP 80038 – 68127 SAINTE-CROIX-EN-PLAINE</v>
      </c>
      <c r="H116" s="35" t="str">
        <f aca="false">IFERROR(VLOOKUP(LEFT(A116,7),Opérateur_Territoire!$B$2:$J$120,8,0),"à saisir (Opérateur_Territoire)")</f>
        <v>06 48 22 58 56</v>
      </c>
      <c r="I116" s="35" t="str">
        <f aca="false">IFERROR(VLOOKUP(LEFT(A116,7),Opérateur_Territoire!$B$2:$J$120,9,0),"à saisir (Opérateur_Territoire)")</f>
        <v>nicolas.jeannin@alsace.chambagri.fr</v>
      </c>
      <c r="J116" s="35"/>
      <c r="K116" s="35"/>
      <c r="L116" s="36"/>
      <c r="M116" s="80"/>
      <c r="N116" s="80"/>
      <c r="O116" s="81"/>
      <c r="P116" s="82" t="str">
        <f aca="false">IF(AND(M116&lt;&gt;"",O116&lt;&gt;""),M116+O116,IF(AND(N116&lt;&gt;"",O116&lt;&gt;""),N116+O116,""))</f>
        <v/>
      </c>
      <c r="Q116" s="81"/>
      <c r="R116" s="82" t="str">
        <f aca="false">IF(AND(M116&lt;&gt;"",Q116&lt;&gt;""),M116+Q116,IF(AND(N116&lt;&gt;"",Q116&lt;&gt;""),N116+Q116,""))</f>
        <v/>
      </c>
      <c r="S116" s="83"/>
      <c r="T116" s="83"/>
      <c r="U116" s="83"/>
      <c r="V116" s="83"/>
      <c r="W116" s="84"/>
      <c r="X116" s="85"/>
      <c r="Y116" s="86"/>
      <c r="Z116" s="86"/>
      <c r="AA116" s="42"/>
      <c r="AB116" s="87"/>
      <c r="AC116" s="87"/>
      <c r="AD116" s="87"/>
      <c r="AE116" s="42"/>
      <c r="AF116" s="42"/>
      <c r="AG116" s="88"/>
      <c r="AH116" s="42"/>
      <c r="AI116" s="88"/>
      <c r="AJ116" s="42"/>
      <c r="AK116" s="88"/>
      <c r="AL116" s="42"/>
      <c r="AM116" s="88"/>
      <c r="AN116" s="42"/>
      <c r="AO116" s="88"/>
      <c r="AP116" s="42"/>
      <c r="AQ116" s="88"/>
      <c r="AR116" s="42"/>
      <c r="AS116" s="88"/>
      <c r="AT116" s="42"/>
      <c r="AU116" s="88"/>
      <c r="AV116" s="42"/>
      <c r="AW116" s="88"/>
      <c r="AX116" s="42"/>
      <c r="AY116" s="88"/>
      <c r="AZ116" s="42"/>
      <c r="BA116" s="88"/>
      <c r="BB116" s="42"/>
      <c r="BC116" s="88"/>
      <c r="BD116" s="89"/>
      <c r="BE116" s="89"/>
      <c r="BF116" s="90"/>
      <c r="BG116" s="90"/>
      <c r="BH116" s="91"/>
      <c r="BI116" s="92"/>
      <c r="BJ116" s="92"/>
      <c r="AMI116" s="19"/>
      <c r="AMJ116" s="19"/>
    </row>
    <row r="117" s="93" customFormat="true" ht="25.5" hidden="false" customHeight="true" outlineLevel="0" collapsed="false">
      <c r="A117" s="33" t="s">
        <v>945</v>
      </c>
      <c r="B117" s="34" t="str">
        <f aca="false">IF(A117="","saisir code MAEC (colonne A)",RIGHT(A117,4))</f>
        <v>MHU1</v>
      </c>
      <c r="C117" s="34" t="str">
        <f aca="false">IFERROR(VLOOKUP(LEFT(A117,7),Opérateur_Territoire!$B$2:$D$120,2,0),"à saisir (Opérateur_Territoire)")</f>
        <v>CeA</v>
      </c>
      <c r="D117" s="34" t="str">
        <f aca="false">LEFT(A117,7)</f>
        <v>GE_TERE</v>
      </c>
      <c r="E117" s="34" t="str">
        <f aca="false">IFERROR(VLOOKUP(LEFT(A117,7),Opérateur_Territoire!$B$2:$D$120,3,0),"à saisir (Opérateur_Territoire)")</f>
        <v>Territoires du Haut-Rhin – Eau (Agence de l'eau Rhin-Meuse)</v>
      </c>
      <c r="F117" s="35" t="str">
        <f aca="false">IFERROR(VLOOKUP(LEFT(A117,7),Opérateur_Territoire!$B$2:$J$120,6,0),"à saisir (Opérateur_Territoire)")</f>
        <v>Chambre d'agriculture d'Alsace – M. Nicolas JEANNIN (animateur)</v>
      </c>
      <c r="G117" s="35" t="str">
        <f aca="false">IFERROR(VLOOKUP(LEFT(A117,7),Opérateur_Territoire!$B$2:$J$120,7,0),"à saisir (Opérateur_Territoire)")</f>
        <v>11 rue Jean Mermoz – BP 80038 – 68127 SAINTE-CROIX-EN-PLAINE</v>
      </c>
      <c r="H117" s="35" t="str">
        <f aca="false">IFERROR(VLOOKUP(LEFT(A117,7),Opérateur_Territoire!$B$2:$J$120,8,0),"à saisir (Opérateur_Territoire)")</f>
        <v>06 48 22 58 56</v>
      </c>
      <c r="I117" s="35" t="str">
        <f aca="false">IFERROR(VLOOKUP(LEFT(A117,7),Opérateur_Territoire!$B$2:$J$120,9,0),"à saisir (Opérateur_Territoire)")</f>
        <v>nicolas.jeannin@alsace.chambagri.fr</v>
      </c>
      <c r="J117" s="35"/>
      <c r="K117" s="35"/>
      <c r="L117" s="36"/>
      <c r="M117" s="80"/>
      <c r="N117" s="80"/>
      <c r="O117" s="81"/>
      <c r="P117" s="82" t="str">
        <f aca="false">IF(AND(M117&lt;&gt;"",O117&lt;&gt;""),M117+O117,IF(AND(N117&lt;&gt;"",O117&lt;&gt;""),N117+O117,""))</f>
        <v/>
      </c>
      <c r="Q117" s="81"/>
      <c r="R117" s="82" t="str">
        <f aca="false">IF(AND(M117&lt;&gt;"",Q117&lt;&gt;""),M117+Q117,IF(AND(N117&lt;&gt;"",Q117&lt;&gt;""),N117+Q117,""))</f>
        <v/>
      </c>
      <c r="S117" s="83"/>
      <c r="T117" s="83"/>
      <c r="U117" s="83"/>
      <c r="V117" s="83"/>
      <c r="W117" s="84"/>
      <c r="X117" s="85"/>
      <c r="Y117" s="86"/>
      <c r="Z117" s="86"/>
      <c r="AA117" s="42"/>
      <c r="AB117" s="87"/>
      <c r="AC117" s="87"/>
      <c r="AD117" s="87"/>
      <c r="AE117" s="42"/>
      <c r="AF117" s="42"/>
      <c r="AG117" s="88"/>
      <c r="AH117" s="42"/>
      <c r="AI117" s="88"/>
      <c r="AJ117" s="42"/>
      <c r="AK117" s="88"/>
      <c r="AL117" s="42"/>
      <c r="AM117" s="88"/>
      <c r="AN117" s="42"/>
      <c r="AO117" s="88"/>
      <c r="AP117" s="42"/>
      <c r="AQ117" s="88"/>
      <c r="AR117" s="42"/>
      <c r="AS117" s="88"/>
      <c r="AT117" s="42"/>
      <c r="AU117" s="88"/>
      <c r="AV117" s="42"/>
      <c r="AW117" s="88"/>
      <c r="AX117" s="42"/>
      <c r="AY117" s="88"/>
      <c r="AZ117" s="42"/>
      <c r="BA117" s="88"/>
      <c r="BB117" s="42"/>
      <c r="BC117" s="88"/>
      <c r="BD117" s="89"/>
      <c r="BE117" s="89"/>
      <c r="BF117" s="90"/>
      <c r="BG117" s="90"/>
      <c r="BH117" s="91"/>
      <c r="BI117" s="92"/>
      <c r="BJ117" s="92"/>
      <c r="AMI117" s="19"/>
      <c r="AMJ117" s="19"/>
    </row>
    <row r="118" s="93" customFormat="true" ht="25.5" hidden="false" customHeight="true" outlineLevel="0" collapsed="false">
      <c r="A118" s="33" t="s">
        <v>946</v>
      </c>
      <c r="B118" s="34" t="str">
        <f aca="false">IF(A118="","saisir code MAEC (colonne A)",RIGHT(A118,4))</f>
        <v>MHU2</v>
      </c>
      <c r="C118" s="34" t="str">
        <f aca="false">IFERROR(VLOOKUP(LEFT(A118,7),Opérateur_Territoire!$B$2:$D$120,2,0),"à saisir (Opérateur_Territoire)")</f>
        <v>CeA</v>
      </c>
      <c r="D118" s="34" t="str">
        <f aca="false">LEFT(A118,7)</f>
        <v>GE_TERE</v>
      </c>
      <c r="E118" s="34" t="str">
        <f aca="false">IFERROR(VLOOKUP(LEFT(A118,7),Opérateur_Territoire!$B$2:$D$120,3,0),"à saisir (Opérateur_Territoire)")</f>
        <v>Territoires du Haut-Rhin – Eau (Agence de l'eau Rhin-Meuse)</v>
      </c>
      <c r="F118" s="35" t="str">
        <f aca="false">IFERROR(VLOOKUP(LEFT(A118,7),Opérateur_Territoire!$B$2:$J$120,6,0),"à saisir (Opérateur_Territoire)")</f>
        <v>Chambre d'agriculture d'Alsace – M. Nicolas JEANNIN (animateur)</v>
      </c>
      <c r="G118" s="35" t="str">
        <f aca="false">IFERROR(VLOOKUP(LEFT(A118,7),Opérateur_Territoire!$B$2:$J$120,7,0),"à saisir (Opérateur_Territoire)")</f>
        <v>11 rue Jean Mermoz – BP 80038 – 68127 SAINTE-CROIX-EN-PLAINE</v>
      </c>
      <c r="H118" s="35" t="str">
        <f aca="false">IFERROR(VLOOKUP(LEFT(A118,7),Opérateur_Territoire!$B$2:$J$120,8,0),"à saisir (Opérateur_Territoire)")</f>
        <v>06 48 22 58 56</v>
      </c>
      <c r="I118" s="35" t="str">
        <f aca="false">IFERROR(VLOOKUP(LEFT(A118,7),Opérateur_Territoire!$B$2:$J$120,9,0),"à saisir (Opérateur_Territoire)")</f>
        <v>nicolas.jeannin@alsace.chambagri.fr</v>
      </c>
      <c r="J118" s="35"/>
      <c r="K118" s="35"/>
      <c r="L118" s="36"/>
      <c r="M118" s="80"/>
      <c r="N118" s="80"/>
      <c r="O118" s="81"/>
      <c r="P118" s="82" t="str">
        <f aca="false">IF(AND(M118&lt;&gt;"",O118&lt;&gt;""),M118+O118,IF(AND(N118&lt;&gt;"",O118&lt;&gt;""),N118+O118,""))</f>
        <v/>
      </c>
      <c r="Q118" s="81"/>
      <c r="R118" s="82" t="str">
        <f aca="false">IF(AND(M118&lt;&gt;"",Q118&lt;&gt;""),M118+Q118,IF(AND(N118&lt;&gt;"",Q118&lt;&gt;""),N118+Q118,""))</f>
        <v/>
      </c>
      <c r="S118" s="83"/>
      <c r="T118" s="83"/>
      <c r="U118" s="83"/>
      <c r="V118" s="83"/>
      <c r="W118" s="84"/>
      <c r="X118" s="85"/>
      <c r="Y118" s="86"/>
      <c r="Z118" s="86"/>
      <c r="AA118" s="42"/>
      <c r="AB118" s="87"/>
      <c r="AC118" s="87"/>
      <c r="AD118" s="87"/>
      <c r="AE118" s="42"/>
      <c r="AF118" s="42"/>
      <c r="AG118" s="88"/>
      <c r="AH118" s="42"/>
      <c r="AI118" s="88"/>
      <c r="AJ118" s="42"/>
      <c r="AK118" s="88"/>
      <c r="AL118" s="42"/>
      <c r="AM118" s="88"/>
      <c r="AN118" s="42"/>
      <c r="AO118" s="88"/>
      <c r="AP118" s="42"/>
      <c r="AQ118" s="88"/>
      <c r="AR118" s="42"/>
      <c r="AS118" s="88"/>
      <c r="AT118" s="42"/>
      <c r="AU118" s="88"/>
      <c r="AV118" s="42"/>
      <c r="AW118" s="88"/>
      <c r="AX118" s="42"/>
      <c r="AY118" s="88"/>
      <c r="AZ118" s="42"/>
      <c r="BA118" s="88"/>
      <c r="BB118" s="42"/>
      <c r="BC118" s="88"/>
      <c r="BD118" s="89"/>
      <c r="BE118" s="89"/>
      <c r="BF118" s="90"/>
      <c r="BG118" s="90"/>
      <c r="BH118" s="91"/>
      <c r="BI118" s="92"/>
      <c r="BJ118" s="92"/>
      <c r="AMI118" s="19"/>
      <c r="AMJ118" s="19"/>
    </row>
    <row r="119" s="93" customFormat="true" ht="25.5" hidden="false" customHeight="true" outlineLevel="0" collapsed="false">
      <c r="A119" s="33" t="s">
        <v>947</v>
      </c>
      <c r="B119" s="34" t="str">
        <f aca="false">IF(A119="","saisir code MAEC (colonne A)",RIGHT(A119,4))</f>
        <v>ESP1</v>
      </c>
      <c r="C119" s="34" t="str">
        <f aca="false">IFERROR(VLOOKUP(LEFT(A119,7),Opérateur_Territoire!$B$2:$D$120,2,0),"à saisir (Opérateur_Territoire)")</f>
        <v>CeA</v>
      </c>
      <c r="D119" s="34" t="str">
        <f aca="false">LEFT(A119,7)</f>
        <v>GE_TERN</v>
      </c>
      <c r="E119" s="34" t="str">
        <f aca="false">IFERROR(VLOOKUP(LEFT(A119,7),Opérateur_Territoire!$B$2:$D$120,3,0),"à saisir (Opérateur_Territoire)")</f>
        <v>Territoires du Haut-Rhin – Natura 2000</v>
      </c>
      <c r="F119" s="35" t="str">
        <f aca="false">IFERROR(VLOOKUP(LEFT(A119,7),Opérateur_Territoire!$B$2:$J$120,6,0),"à saisir (Opérateur_Territoire)")</f>
        <v>Chambre d'agriculture d'Alsace – M. Nicolas JEANNIN (animateur)</v>
      </c>
      <c r="G119" s="35" t="str">
        <f aca="false">IFERROR(VLOOKUP(LEFT(A119,7),Opérateur_Territoire!$B$2:$J$120,7,0),"à saisir (Opérateur_Territoire)")</f>
        <v>11 rue Jean Mermoz – BP 80038 – 68127 SAINTE-CROIX-EN-PLAINE</v>
      </c>
      <c r="H119" s="35" t="str">
        <f aca="false">IFERROR(VLOOKUP(LEFT(A119,7),Opérateur_Territoire!$B$2:$J$120,8,0),"à saisir (Opérateur_Territoire)")</f>
        <v>06 48 22 58 56</v>
      </c>
      <c r="I119" s="35" t="str">
        <f aca="false">IFERROR(VLOOKUP(LEFT(A119,7),Opérateur_Territoire!$B$2:$J$120,9,0),"à saisir (Opérateur_Territoire)")</f>
        <v>nicolas.jeannin@alsace.chambagri.fr</v>
      </c>
      <c r="J119" s="35"/>
      <c r="K119" s="35"/>
      <c r="L119" s="36"/>
      <c r="M119" s="80"/>
      <c r="N119" s="80"/>
      <c r="O119" s="81"/>
      <c r="P119" s="82" t="str">
        <f aca="false">IF(AND(M119&lt;&gt;"",O119&lt;&gt;""),M119+O119,IF(AND(N119&lt;&gt;"",O119&lt;&gt;""),N119+O119,""))</f>
        <v/>
      </c>
      <c r="Q119" s="81"/>
      <c r="R119" s="82" t="str">
        <f aca="false">IF(AND(M119&lt;&gt;"",Q119&lt;&gt;""),M119+Q119,IF(AND(N119&lt;&gt;"",Q119&lt;&gt;""),N119+Q119,""))</f>
        <v/>
      </c>
      <c r="S119" s="83"/>
      <c r="T119" s="83"/>
      <c r="U119" s="83"/>
      <c r="V119" s="83"/>
      <c r="W119" s="84"/>
      <c r="X119" s="85"/>
      <c r="Y119" s="86"/>
      <c r="Z119" s="86"/>
      <c r="AA119" s="42"/>
      <c r="AB119" s="87"/>
      <c r="AC119" s="87"/>
      <c r="AD119" s="87"/>
      <c r="AE119" s="42"/>
      <c r="AF119" s="42"/>
      <c r="AG119" s="88"/>
      <c r="AH119" s="42"/>
      <c r="AI119" s="88"/>
      <c r="AJ119" s="42"/>
      <c r="AK119" s="88"/>
      <c r="AL119" s="42"/>
      <c r="AM119" s="88"/>
      <c r="AN119" s="42"/>
      <c r="AO119" s="88"/>
      <c r="AP119" s="42"/>
      <c r="AQ119" s="88"/>
      <c r="AR119" s="42"/>
      <c r="AS119" s="88"/>
      <c r="AT119" s="42"/>
      <c r="AU119" s="88"/>
      <c r="AV119" s="42"/>
      <c r="AW119" s="88"/>
      <c r="AX119" s="42"/>
      <c r="AY119" s="88"/>
      <c r="AZ119" s="42"/>
      <c r="BA119" s="88"/>
      <c r="BB119" s="42"/>
      <c r="BC119" s="88"/>
      <c r="BD119" s="89"/>
      <c r="BE119" s="89"/>
      <c r="BF119" s="90"/>
      <c r="BG119" s="90"/>
      <c r="BH119" s="91"/>
      <c r="BI119" s="92"/>
      <c r="BJ119" s="92"/>
      <c r="AMI119" s="19"/>
      <c r="AMJ119" s="19"/>
    </row>
    <row r="120" s="93" customFormat="true" ht="25.5" hidden="false" customHeight="true" outlineLevel="0" collapsed="false">
      <c r="A120" s="33" t="s">
        <v>948</v>
      </c>
      <c r="B120" s="34" t="str">
        <f aca="false">IF(A120="","saisir code MAEC (colonne A)",RIGHT(A120,4))</f>
        <v>ESP2</v>
      </c>
      <c r="C120" s="34" t="str">
        <f aca="false">IFERROR(VLOOKUP(LEFT(A120,7),Opérateur_Territoire!$B$2:$D$120,2,0),"à saisir (Opérateur_Territoire)")</f>
        <v>CeA</v>
      </c>
      <c r="D120" s="34" t="str">
        <f aca="false">LEFT(A120,7)</f>
        <v>GE_TERN</v>
      </c>
      <c r="E120" s="34" t="str">
        <f aca="false">IFERROR(VLOOKUP(LEFT(A120,7),Opérateur_Territoire!$B$2:$D$120,3,0),"à saisir (Opérateur_Territoire)")</f>
        <v>Territoires du Haut-Rhin – Natura 2000</v>
      </c>
      <c r="F120" s="35" t="str">
        <f aca="false">IFERROR(VLOOKUP(LEFT(A120,7),Opérateur_Territoire!$B$2:$J$120,6,0),"à saisir (Opérateur_Territoire)")</f>
        <v>Chambre d'agriculture d'Alsace – M. Nicolas JEANNIN (animateur)</v>
      </c>
      <c r="G120" s="35" t="str">
        <f aca="false">IFERROR(VLOOKUP(LEFT(A120,7),Opérateur_Territoire!$B$2:$J$120,7,0),"à saisir (Opérateur_Territoire)")</f>
        <v>11 rue Jean Mermoz – BP 80038 – 68127 SAINTE-CROIX-EN-PLAINE</v>
      </c>
      <c r="H120" s="35" t="str">
        <f aca="false">IFERROR(VLOOKUP(LEFT(A120,7),Opérateur_Territoire!$B$2:$J$120,8,0),"à saisir (Opérateur_Territoire)")</f>
        <v>06 48 22 58 56</v>
      </c>
      <c r="I120" s="35" t="str">
        <f aca="false">IFERROR(VLOOKUP(LEFT(A120,7),Opérateur_Territoire!$B$2:$J$120,9,0),"à saisir (Opérateur_Territoire)")</f>
        <v>nicolas.jeannin@alsace.chambagri.fr</v>
      </c>
      <c r="J120" s="35"/>
      <c r="K120" s="35"/>
      <c r="L120" s="36"/>
      <c r="M120" s="80"/>
      <c r="N120" s="80"/>
      <c r="O120" s="81"/>
      <c r="P120" s="82" t="str">
        <f aca="false">IF(AND(M120&lt;&gt;"",O120&lt;&gt;""),M120+O120,IF(AND(N120&lt;&gt;"",O120&lt;&gt;""),N120+O120,""))</f>
        <v/>
      </c>
      <c r="Q120" s="81"/>
      <c r="R120" s="82" t="str">
        <f aca="false">IF(AND(M120&lt;&gt;"",Q120&lt;&gt;""),M120+Q120,IF(AND(N120&lt;&gt;"",Q120&lt;&gt;""),N120+Q120,""))</f>
        <v/>
      </c>
      <c r="S120" s="83"/>
      <c r="T120" s="83"/>
      <c r="U120" s="83"/>
      <c r="V120" s="83"/>
      <c r="W120" s="84"/>
      <c r="X120" s="85"/>
      <c r="Y120" s="86"/>
      <c r="Z120" s="86"/>
      <c r="AA120" s="42"/>
      <c r="AB120" s="87"/>
      <c r="AC120" s="87"/>
      <c r="AD120" s="87"/>
      <c r="AE120" s="42"/>
      <c r="AF120" s="42"/>
      <c r="AG120" s="88"/>
      <c r="AH120" s="42"/>
      <c r="AI120" s="88"/>
      <c r="AJ120" s="42"/>
      <c r="AK120" s="88"/>
      <c r="AL120" s="42"/>
      <c r="AM120" s="88"/>
      <c r="AN120" s="42"/>
      <c r="AO120" s="88"/>
      <c r="AP120" s="42"/>
      <c r="AQ120" s="88"/>
      <c r="AR120" s="42"/>
      <c r="AS120" s="88"/>
      <c r="AT120" s="42"/>
      <c r="AU120" s="88"/>
      <c r="AV120" s="42"/>
      <c r="AW120" s="88"/>
      <c r="AX120" s="42"/>
      <c r="AY120" s="88"/>
      <c r="AZ120" s="42"/>
      <c r="BA120" s="88"/>
      <c r="BB120" s="42"/>
      <c r="BC120" s="88"/>
      <c r="BD120" s="89"/>
      <c r="BE120" s="89"/>
      <c r="BF120" s="90"/>
      <c r="BG120" s="90"/>
      <c r="BH120" s="91"/>
      <c r="BI120" s="92"/>
      <c r="BJ120" s="92"/>
      <c r="AMI120" s="19"/>
      <c r="AMJ120" s="19"/>
    </row>
    <row r="121" s="93" customFormat="true" ht="25.5" hidden="false" customHeight="true" outlineLevel="0" collapsed="false">
      <c r="A121" s="33" t="s">
        <v>949</v>
      </c>
      <c r="B121" s="34" t="str">
        <f aca="false">IF(A121="","saisir code MAEC (colonne A)",RIGHT(A121,4))</f>
        <v>ESP3</v>
      </c>
      <c r="C121" s="34" t="str">
        <f aca="false">IFERROR(VLOOKUP(LEFT(A121,7),Opérateur_Territoire!$B$2:$D$120,2,0),"à saisir (Opérateur_Territoire)")</f>
        <v>CeA</v>
      </c>
      <c r="D121" s="34" t="str">
        <f aca="false">LEFT(A121,7)</f>
        <v>GE_TERN</v>
      </c>
      <c r="E121" s="34" t="str">
        <f aca="false">IFERROR(VLOOKUP(LEFT(A121,7),Opérateur_Territoire!$B$2:$D$120,3,0),"à saisir (Opérateur_Territoire)")</f>
        <v>Territoires du Haut-Rhin – Natura 2000</v>
      </c>
      <c r="F121" s="35" t="str">
        <f aca="false">IFERROR(VLOOKUP(LEFT(A121,7),Opérateur_Territoire!$B$2:$J$120,6,0),"à saisir (Opérateur_Territoire)")</f>
        <v>Chambre d'agriculture d'Alsace – M. Nicolas JEANNIN (animateur)</v>
      </c>
      <c r="G121" s="35" t="str">
        <f aca="false">IFERROR(VLOOKUP(LEFT(A121,7),Opérateur_Territoire!$B$2:$J$120,7,0),"à saisir (Opérateur_Territoire)")</f>
        <v>11 rue Jean Mermoz – BP 80038 – 68127 SAINTE-CROIX-EN-PLAINE</v>
      </c>
      <c r="H121" s="35" t="str">
        <f aca="false">IFERROR(VLOOKUP(LEFT(A121,7),Opérateur_Territoire!$B$2:$J$120,8,0),"à saisir (Opérateur_Territoire)")</f>
        <v>06 48 22 58 56</v>
      </c>
      <c r="I121" s="35" t="str">
        <f aca="false">IFERROR(VLOOKUP(LEFT(A121,7),Opérateur_Territoire!$B$2:$J$120,9,0),"à saisir (Opérateur_Territoire)")</f>
        <v>nicolas.jeannin@alsace.chambagri.fr</v>
      </c>
      <c r="J121" s="35"/>
      <c r="K121" s="35"/>
      <c r="L121" s="36"/>
      <c r="M121" s="80"/>
      <c r="N121" s="80"/>
      <c r="O121" s="81"/>
      <c r="P121" s="82" t="str">
        <f aca="false">IF(AND(M121&lt;&gt;"",O121&lt;&gt;""),M121+O121,IF(AND(N121&lt;&gt;"",O121&lt;&gt;""),N121+O121,""))</f>
        <v/>
      </c>
      <c r="Q121" s="81"/>
      <c r="R121" s="82" t="str">
        <f aca="false">IF(AND(M121&lt;&gt;"",Q121&lt;&gt;""),M121+Q121,IF(AND(N121&lt;&gt;"",Q121&lt;&gt;""),N121+Q121,""))</f>
        <v/>
      </c>
      <c r="S121" s="83"/>
      <c r="T121" s="83"/>
      <c r="U121" s="83"/>
      <c r="V121" s="83"/>
      <c r="W121" s="84"/>
      <c r="X121" s="85"/>
      <c r="Y121" s="86"/>
      <c r="Z121" s="86"/>
      <c r="AA121" s="42"/>
      <c r="AB121" s="87"/>
      <c r="AC121" s="87"/>
      <c r="AD121" s="87"/>
      <c r="AE121" s="42"/>
      <c r="AF121" s="42"/>
      <c r="AG121" s="88"/>
      <c r="AH121" s="42"/>
      <c r="AI121" s="88"/>
      <c r="AJ121" s="42"/>
      <c r="AK121" s="88"/>
      <c r="AL121" s="42"/>
      <c r="AM121" s="88"/>
      <c r="AN121" s="42"/>
      <c r="AO121" s="88"/>
      <c r="AP121" s="42"/>
      <c r="AQ121" s="88"/>
      <c r="AR121" s="42"/>
      <c r="AS121" s="88"/>
      <c r="AT121" s="42"/>
      <c r="AU121" s="88"/>
      <c r="AV121" s="42"/>
      <c r="AW121" s="88"/>
      <c r="AX121" s="42"/>
      <c r="AY121" s="88"/>
      <c r="AZ121" s="42"/>
      <c r="BA121" s="88"/>
      <c r="BB121" s="42"/>
      <c r="BC121" s="88"/>
      <c r="BD121" s="89"/>
      <c r="BE121" s="89"/>
      <c r="BF121" s="90"/>
      <c r="BG121" s="90"/>
      <c r="BH121" s="91"/>
      <c r="BI121" s="92"/>
      <c r="BJ121" s="92"/>
      <c r="AMI121" s="19"/>
      <c r="AMJ121" s="19"/>
    </row>
    <row r="122" s="93" customFormat="true" ht="25.5" hidden="false" customHeight="true" outlineLevel="0" collapsed="false">
      <c r="A122" s="33" t="s">
        <v>950</v>
      </c>
      <c r="B122" s="34" t="str">
        <f aca="false">IF(A122="","saisir code MAEC (colonne A)",RIGHT(A122,4))</f>
        <v>ESP4</v>
      </c>
      <c r="C122" s="34" t="str">
        <f aca="false">IFERROR(VLOOKUP(LEFT(A122,7),Opérateur_Territoire!$B$2:$D$120,2,0),"à saisir (Opérateur_Territoire)")</f>
        <v>CeA</v>
      </c>
      <c r="D122" s="34" t="str">
        <f aca="false">LEFT(A122,7)</f>
        <v>GE_TERN</v>
      </c>
      <c r="E122" s="34" t="str">
        <f aca="false">IFERROR(VLOOKUP(LEFT(A122,7),Opérateur_Territoire!$B$2:$D$120,3,0),"à saisir (Opérateur_Territoire)")</f>
        <v>Territoires du Haut-Rhin – Natura 2000</v>
      </c>
      <c r="F122" s="35" t="str">
        <f aca="false">IFERROR(VLOOKUP(LEFT(A122,7),Opérateur_Territoire!$B$2:$J$120,6,0),"à saisir (Opérateur_Territoire)")</f>
        <v>Chambre d'agriculture d'Alsace – M. Nicolas JEANNIN (animateur)</v>
      </c>
      <c r="G122" s="35" t="str">
        <f aca="false">IFERROR(VLOOKUP(LEFT(A122,7),Opérateur_Territoire!$B$2:$J$120,7,0),"à saisir (Opérateur_Territoire)")</f>
        <v>11 rue Jean Mermoz – BP 80038 – 68127 SAINTE-CROIX-EN-PLAINE</v>
      </c>
      <c r="H122" s="35" t="str">
        <f aca="false">IFERROR(VLOOKUP(LEFT(A122,7),Opérateur_Territoire!$B$2:$J$120,8,0),"à saisir (Opérateur_Territoire)")</f>
        <v>06 48 22 58 56</v>
      </c>
      <c r="I122" s="35" t="str">
        <f aca="false">IFERROR(VLOOKUP(LEFT(A122,7),Opérateur_Territoire!$B$2:$J$120,9,0),"à saisir (Opérateur_Territoire)")</f>
        <v>nicolas.jeannin@alsace.chambagri.fr</v>
      </c>
      <c r="J122" s="35"/>
      <c r="K122" s="35"/>
      <c r="L122" s="36"/>
      <c r="M122" s="80"/>
      <c r="N122" s="80"/>
      <c r="O122" s="81"/>
      <c r="P122" s="82" t="str">
        <f aca="false">IF(AND(M122&lt;&gt;"",O122&lt;&gt;""),M122+O122,IF(AND(N122&lt;&gt;"",O122&lt;&gt;""),N122+O122,""))</f>
        <v/>
      </c>
      <c r="Q122" s="81"/>
      <c r="R122" s="82" t="str">
        <f aca="false">IF(AND(M122&lt;&gt;"",Q122&lt;&gt;""),M122+Q122,IF(AND(N122&lt;&gt;"",Q122&lt;&gt;""),N122+Q122,""))</f>
        <v/>
      </c>
      <c r="S122" s="83"/>
      <c r="T122" s="83"/>
      <c r="U122" s="83"/>
      <c r="V122" s="83"/>
      <c r="W122" s="84"/>
      <c r="X122" s="85"/>
      <c r="Y122" s="86"/>
      <c r="Z122" s="86"/>
      <c r="AA122" s="42"/>
      <c r="AB122" s="87"/>
      <c r="AC122" s="87"/>
      <c r="AD122" s="87"/>
      <c r="AE122" s="42"/>
      <c r="AF122" s="42"/>
      <c r="AG122" s="88"/>
      <c r="AH122" s="42"/>
      <c r="AI122" s="88"/>
      <c r="AJ122" s="42"/>
      <c r="AK122" s="88"/>
      <c r="AL122" s="42"/>
      <c r="AM122" s="88"/>
      <c r="AN122" s="42"/>
      <c r="AO122" s="88"/>
      <c r="AP122" s="42"/>
      <c r="AQ122" s="88"/>
      <c r="AR122" s="42"/>
      <c r="AS122" s="88"/>
      <c r="AT122" s="42"/>
      <c r="AU122" s="88"/>
      <c r="AV122" s="42"/>
      <c r="AW122" s="88"/>
      <c r="AX122" s="42"/>
      <c r="AY122" s="88"/>
      <c r="AZ122" s="42"/>
      <c r="BA122" s="88"/>
      <c r="BB122" s="42"/>
      <c r="BC122" s="88"/>
      <c r="BD122" s="89"/>
      <c r="BE122" s="89"/>
      <c r="BF122" s="90"/>
      <c r="BG122" s="90"/>
      <c r="BH122" s="91"/>
      <c r="BI122" s="92"/>
      <c r="BJ122" s="92"/>
      <c r="AMI122" s="19"/>
      <c r="AMJ122" s="19"/>
    </row>
    <row r="123" s="93" customFormat="true" ht="25.5" hidden="false" customHeight="true" outlineLevel="0" collapsed="false">
      <c r="A123" s="33" t="s">
        <v>951</v>
      </c>
      <c r="B123" s="34" t="str">
        <f aca="false">IF(A123="","saisir code MAEC (colonne A)",RIGHT(A123,4))</f>
        <v>MHU1</v>
      </c>
      <c r="C123" s="34" t="str">
        <f aca="false">IFERROR(VLOOKUP(LEFT(A123,7),Opérateur_Territoire!$B$2:$D$120,2,0),"à saisir (Opérateur_Territoire)")</f>
        <v>CeA</v>
      </c>
      <c r="D123" s="34" t="str">
        <f aca="false">LEFT(A123,7)</f>
        <v>GE_TERN</v>
      </c>
      <c r="E123" s="34" t="str">
        <f aca="false">IFERROR(VLOOKUP(LEFT(A123,7),Opérateur_Territoire!$B$2:$D$120,3,0),"à saisir (Opérateur_Territoire)")</f>
        <v>Territoires du Haut-Rhin – Natura 2000</v>
      </c>
      <c r="F123" s="35" t="str">
        <f aca="false">IFERROR(VLOOKUP(LEFT(A123,7),Opérateur_Territoire!$B$2:$J$120,6,0),"à saisir (Opérateur_Territoire)")</f>
        <v>Chambre d'agriculture d'Alsace – M. Nicolas JEANNIN (animateur)</v>
      </c>
      <c r="G123" s="35" t="str">
        <f aca="false">IFERROR(VLOOKUP(LEFT(A123,7),Opérateur_Territoire!$B$2:$J$120,7,0),"à saisir (Opérateur_Territoire)")</f>
        <v>11 rue Jean Mermoz – BP 80038 – 68127 SAINTE-CROIX-EN-PLAINE</v>
      </c>
      <c r="H123" s="35" t="str">
        <f aca="false">IFERROR(VLOOKUP(LEFT(A123,7),Opérateur_Territoire!$B$2:$J$120,8,0),"à saisir (Opérateur_Territoire)")</f>
        <v>06 48 22 58 56</v>
      </c>
      <c r="I123" s="35" t="str">
        <f aca="false">IFERROR(VLOOKUP(LEFT(A123,7),Opérateur_Territoire!$B$2:$J$120,9,0),"à saisir (Opérateur_Territoire)")</f>
        <v>nicolas.jeannin@alsace.chambagri.fr</v>
      </c>
      <c r="J123" s="35"/>
      <c r="K123" s="35"/>
      <c r="L123" s="36"/>
      <c r="M123" s="80"/>
      <c r="N123" s="80"/>
      <c r="O123" s="81"/>
      <c r="P123" s="82" t="str">
        <f aca="false">IF(AND(M123&lt;&gt;"",O123&lt;&gt;""),M123+O123,IF(AND(N123&lt;&gt;"",O123&lt;&gt;""),N123+O123,""))</f>
        <v/>
      </c>
      <c r="Q123" s="81"/>
      <c r="R123" s="82" t="str">
        <f aca="false">IF(AND(M123&lt;&gt;"",Q123&lt;&gt;""),M123+Q123,IF(AND(N123&lt;&gt;"",Q123&lt;&gt;""),N123+Q123,""))</f>
        <v/>
      </c>
      <c r="S123" s="83"/>
      <c r="T123" s="83"/>
      <c r="U123" s="83"/>
      <c r="V123" s="83"/>
      <c r="W123" s="84"/>
      <c r="X123" s="85"/>
      <c r="Y123" s="86"/>
      <c r="Z123" s="86"/>
      <c r="AA123" s="42"/>
      <c r="AB123" s="87"/>
      <c r="AC123" s="87"/>
      <c r="AD123" s="87"/>
      <c r="AE123" s="42"/>
      <c r="AF123" s="42"/>
      <c r="AG123" s="88"/>
      <c r="AH123" s="42"/>
      <c r="AI123" s="88"/>
      <c r="AJ123" s="42"/>
      <c r="AK123" s="88"/>
      <c r="AL123" s="42"/>
      <c r="AM123" s="88"/>
      <c r="AN123" s="42"/>
      <c r="AO123" s="88"/>
      <c r="AP123" s="42"/>
      <c r="AQ123" s="88"/>
      <c r="AR123" s="42"/>
      <c r="AS123" s="88"/>
      <c r="AT123" s="42"/>
      <c r="AU123" s="88"/>
      <c r="AV123" s="42"/>
      <c r="AW123" s="88"/>
      <c r="AX123" s="42"/>
      <c r="AY123" s="88"/>
      <c r="AZ123" s="42"/>
      <c r="BA123" s="88"/>
      <c r="BB123" s="42"/>
      <c r="BC123" s="88"/>
      <c r="BD123" s="89"/>
      <c r="BE123" s="89"/>
      <c r="BF123" s="90"/>
      <c r="BG123" s="90"/>
      <c r="BH123" s="91"/>
      <c r="BI123" s="92"/>
      <c r="BJ123" s="92"/>
      <c r="AMI123" s="19"/>
      <c r="AMJ123" s="19"/>
    </row>
    <row r="124" s="93" customFormat="true" ht="25.5" hidden="false" customHeight="true" outlineLevel="0" collapsed="false">
      <c r="A124" s="33" t="s">
        <v>952</v>
      </c>
      <c r="B124" s="34" t="str">
        <f aca="false">IF(A124="","saisir code MAEC (colonne A)",RIGHT(A124,4))</f>
        <v>MHU2</v>
      </c>
      <c r="C124" s="34" t="str">
        <f aca="false">IFERROR(VLOOKUP(LEFT(A124,7),Opérateur_Territoire!$B$2:$D$120,2,0),"à saisir (Opérateur_Territoire)")</f>
        <v>CeA</v>
      </c>
      <c r="D124" s="34" t="str">
        <f aca="false">LEFT(A124,7)</f>
        <v>GE_TERN</v>
      </c>
      <c r="E124" s="34" t="str">
        <f aca="false">IFERROR(VLOOKUP(LEFT(A124,7),Opérateur_Territoire!$B$2:$D$120,3,0),"à saisir (Opérateur_Territoire)")</f>
        <v>Territoires du Haut-Rhin – Natura 2000</v>
      </c>
      <c r="F124" s="35" t="str">
        <f aca="false">IFERROR(VLOOKUP(LEFT(A124,7),Opérateur_Territoire!$B$2:$J$120,6,0),"à saisir (Opérateur_Territoire)")</f>
        <v>Chambre d'agriculture d'Alsace – M. Nicolas JEANNIN (animateur)</v>
      </c>
      <c r="G124" s="35" t="str">
        <f aca="false">IFERROR(VLOOKUP(LEFT(A124,7),Opérateur_Territoire!$B$2:$J$120,7,0),"à saisir (Opérateur_Territoire)")</f>
        <v>11 rue Jean Mermoz – BP 80038 – 68127 SAINTE-CROIX-EN-PLAINE</v>
      </c>
      <c r="H124" s="35" t="str">
        <f aca="false">IFERROR(VLOOKUP(LEFT(A124,7),Opérateur_Territoire!$B$2:$J$120,8,0),"à saisir (Opérateur_Territoire)")</f>
        <v>06 48 22 58 56</v>
      </c>
      <c r="I124" s="35" t="str">
        <f aca="false">IFERROR(VLOOKUP(LEFT(A124,7),Opérateur_Territoire!$B$2:$J$120,9,0),"à saisir (Opérateur_Territoire)")</f>
        <v>nicolas.jeannin@alsace.chambagri.fr</v>
      </c>
      <c r="J124" s="35"/>
      <c r="K124" s="35"/>
      <c r="L124" s="36"/>
      <c r="M124" s="80"/>
      <c r="N124" s="80"/>
      <c r="O124" s="81"/>
      <c r="P124" s="82" t="str">
        <f aca="false">IF(AND(M124&lt;&gt;"",O124&lt;&gt;""),M124+O124,IF(AND(N124&lt;&gt;"",O124&lt;&gt;""),N124+O124,""))</f>
        <v/>
      </c>
      <c r="Q124" s="81"/>
      <c r="R124" s="82" t="str">
        <f aca="false">IF(AND(M124&lt;&gt;"",Q124&lt;&gt;""),M124+Q124,IF(AND(N124&lt;&gt;"",Q124&lt;&gt;""),N124+Q124,""))</f>
        <v/>
      </c>
      <c r="S124" s="83"/>
      <c r="T124" s="83"/>
      <c r="U124" s="83"/>
      <c r="V124" s="83"/>
      <c r="W124" s="84"/>
      <c r="X124" s="85"/>
      <c r="Y124" s="86"/>
      <c r="Z124" s="86"/>
      <c r="AA124" s="42"/>
      <c r="AB124" s="87"/>
      <c r="AC124" s="87"/>
      <c r="AD124" s="87"/>
      <c r="AE124" s="42"/>
      <c r="AF124" s="42"/>
      <c r="AG124" s="88"/>
      <c r="AH124" s="42"/>
      <c r="AI124" s="88"/>
      <c r="AJ124" s="42"/>
      <c r="AK124" s="88"/>
      <c r="AL124" s="42"/>
      <c r="AM124" s="88"/>
      <c r="AN124" s="42"/>
      <c r="AO124" s="88"/>
      <c r="AP124" s="42"/>
      <c r="AQ124" s="88"/>
      <c r="AR124" s="42"/>
      <c r="AS124" s="88"/>
      <c r="AT124" s="42"/>
      <c r="AU124" s="88"/>
      <c r="AV124" s="42"/>
      <c r="AW124" s="88"/>
      <c r="AX124" s="42"/>
      <c r="AY124" s="88"/>
      <c r="AZ124" s="42"/>
      <c r="BA124" s="88"/>
      <c r="BB124" s="42"/>
      <c r="BC124" s="88"/>
      <c r="BD124" s="89"/>
      <c r="BE124" s="89"/>
      <c r="BF124" s="90"/>
      <c r="BG124" s="90"/>
      <c r="BH124" s="91"/>
      <c r="BI124" s="92"/>
      <c r="BJ124" s="92"/>
      <c r="AMI124" s="19"/>
      <c r="AMJ124" s="19"/>
    </row>
    <row r="125" s="93" customFormat="true" ht="25.5" hidden="false" customHeight="true" outlineLevel="0" collapsed="false">
      <c r="A125" s="33" t="s">
        <v>953</v>
      </c>
      <c r="B125" s="34" t="str">
        <f aca="false">IF(A125="","saisir code MAEC (colonne A)",RIGHT(A125,4))</f>
        <v>ESP4</v>
      </c>
      <c r="C125" s="34" t="str">
        <f aca="false">IFERROR(VLOOKUP(LEFT(A125,7),Opérateur_Territoire!$B$2:$D$120,2,0),"à saisir (Opérateur_Territoire)")</f>
        <v>CeA</v>
      </c>
      <c r="D125" s="34" t="str">
        <f aca="false">LEFT(A125,7)</f>
        <v>GE_ZE15</v>
      </c>
      <c r="E125" s="34" t="str">
        <f aca="false">IFERROR(VLOOKUP(LEFT(A125,7),Opérateur_Territoire!$B$2:$D$120,3,0),"à saisir (Opérateur_Territoire)")</f>
        <v>Rieds Zembs, Dachsbach, Bruch de l’Andlau – Biodiversité – Avifaune (Agence de l'eau Rhin-Meuse)</v>
      </c>
      <c r="F125" s="35" t="str">
        <f aca="false">IFERROR(VLOOKUP(LEFT(A125,7),Opérateur_Territoire!$B$2:$J$120,6,0),"à saisir (Opérateur_Territoire)")</f>
        <v>Collectivité européenne d'Alsace</v>
      </c>
      <c r="G125" s="35" t="str">
        <f aca="false">IFERROR(VLOOKUP(LEFT(A125,7),Opérateur_Territoire!$B$2:$J$120,7,0),"à saisir (Opérateur_Territoire)")</f>
        <v>Direction de l’environnement et de l’agriculture – Service environnement et territoires – Place du Quartier Blanc – F-67964 STRASBOURG Cedex</v>
      </c>
      <c r="H125" s="35" t="str">
        <f aca="false">IFERROR(VLOOKUP(LEFT(A125,7),Opérateur_Territoire!$B$2:$J$120,8,0),"à saisir (Opérateur_Territoire)")</f>
        <v>03 88 76 64 06</v>
      </c>
      <c r="I125" s="35" t="str">
        <f aca="false">IFERROR(VLOOKUP(LEFT(A125,7),Opérateur_Territoire!$B$2:$J$120,9,0),"à saisir (Opérateur_Territoire)")</f>
        <v>vanessa.garnero@alsace.eu</v>
      </c>
      <c r="J125" s="35"/>
      <c r="K125" s="94"/>
      <c r="L125" s="36"/>
      <c r="M125" s="80"/>
      <c r="N125" s="80"/>
      <c r="O125" s="81"/>
      <c r="P125" s="82" t="str">
        <f aca="false">IF(AND(M125&lt;&gt;"",O125&lt;&gt;""),M125+O125,IF(AND(N125&lt;&gt;"",O125&lt;&gt;""),N125+O125,""))</f>
        <v/>
      </c>
      <c r="Q125" s="81"/>
      <c r="R125" s="82" t="str">
        <f aca="false">IF(AND(M125&lt;&gt;"",Q125&lt;&gt;""),M125+Q125,IF(AND(N125&lt;&gt;"",Q125&lt;&gt;""),N125+Q125,""))</f>
        <v/>
      </c>
      <c r="S125" s="83"/>
      <c r="T125" s="83"/>
      <c r="U125" s="83"/>
      <c r="V125" s="83"/>
      <c r="W125" s="84"/>
      <c r="X125" s="85"/>
      <c r="Y125" s="86"/>
      <c r="Z125" s="86"/>
      <c r="AA125" s="42"/>
      <c r="AB125" s="87"/>
      <c r="AC125" s="87"/>
      <c r="AD125" s="87"/>
      <c r="AE125" s="42"/>
      <c r="AF125" s="42"/>
      <c r="AG125" s="88"/>
      <c r="AH125" s="42"/>
      <c r="AI125" s="88"/>
      <c r="AJ125" s="42"/>
      <c r="AK125" s="88"/>
      <c r="AL125" s="42"/>
      <c r="AM125" s="88"/>
      <c r="AN125" s="42"/>
      <c r="AO125" s="88"/>
      <c r="AP125" s="42"/>
      <c r="AQ125" s="88"/>
      <c r="AR125" s="42"/>
      <c r="AS125" s="88"/>
      <c r="AT125" s="42"/>
      <c r="AU125" s="88"/>
      <c r="AV125" s="42"/>
      <c r="AW125" s="88"/>
      <c r="AX125" s="42"/>
      <c r="AY125" s="88"/>
      <c r="AZ125" s="42"/>
      <c r="BA125" s="88"/>
      <c r="BB125" s="42"/>
      <c r="BC125" s="88"/>
      <c r="BD125" s="89"/>
      <c r="BE125" s="89"/>
      <c r="BF125" s="90"/>
      <c r="BG125" s="90"/>
      <c r="BH125" s="91"/>
      <c r="BI125" s="92"/>
      <c r="BJ125" s="92"/>
      <c r="AMI125" s="19"/>
      <c r="AMJ125" s="19"/>
    </row>
    <row r="126" s="93" customFormat="true" ht="25.5" hidden="false" customHeight="true" outlineLevel="0" collapsed="false">
      <c r="A126" s="33" t="s">
        <v>954</v>
      </c>
      <c r="B126" s="34" t="str">
        <f aca="false">IF(A126="","saisir code MAEC (colonne A)",RIGHT(A126,4))</f>
        <v>MHU1</v>
      </c>
      <c r="C126" s="34" t="str">
        <f aca="false">IFERROR(VLOOKUP(LEFT(A126,7),Opérateur_Territoire!$B$2:$D$120,2,0),"à saisir (Opérateur_Territoire)")</f>
        <v>CeA</v>
      </c>
      <c r="D126" s="34" t="str">
        <f aca="false">LEFT(A126,7)</f>
        <v>GE_ZE15</v>
      </c>
      <c r="E126" s="34" t="str">
        <f aca="false">IFERROR(VLOOKUP(LEFT(A126,7),Opérateur_Territoire!$B$2:$D$120,3,0),"à saisir (Opérateur_Territoire)")</f>
        <v>Rieds Zembs, Dachsbach, Bruch de l’Andlau – Biodiversité – Avifaune (Agence de l'eau Rhin-Meuse)</v>
      </c>
      <c r="F126" s="35" t="str">
        <f aca="false">IFERROR(VLOOKUP(LEFT(A126,7),Opérateur_Territoire!$B$2:$J$120,6,0),"à saisir (Opérateur_Territoire)")</f>
        <v>Collectivité européenne d'Alsace</v>
      </c>
      <c r="G126" s="35" t="str">
        <f aca="false">IFERROR(VLOOKUP(LEFT(A126,7),Opérateur_Territoire!$B$2:$J$120,7,0),"à saisir (Opérateur_Territoire)")</f>
        <v>Direction de l’environnement et de l’agriculture – Service environnement et territoires – Place du Quartier Blanc – F-67964 STRASBOURG Cedex</v>
      </c>
      <c r="H126" s="35" t="str">
        <f aca="false">IFERROR(VLOOKUP(LEFT(A126,7),Opérateur_Territoire!$B$2:$J$120,8,0),"à saisir (Opérateur_Territoire)")</f>
        <v>03 88 76 64 06</v>
      </c>
      <c r="I126" s="35" t="str">
        <f aca="false">IFERROR(VLOOKUP(LEFT(A126,7),Opérateur_Territoire!$B$2:$J$120,9,0),"à saisir (Opérateur_Territoire)")</f>
        <v>vanessa.garnero@alsace.eu</v>
      </c>
      <c r="J126" s="35"/>
      <c r="K126" s="35"/>
      <c r="L126" s="36"/>
      <c r="M126" s="80"/>
      <c r="N126" s="80"/>
      <c r="O126" s="81"/>
      <c r="P126" s="82" t="str">
        <f aca="false">IF(AND(M126&lt;&gt;"",O126&lt;&gt;""),M126+O126,IF(AND(N126&lt;&gt;"",O126&lt;&gt;""),N126+O126,""))</f>
        <v/>
      </c>
      <c r="Q126" s="81"/>
      <c r="R126" s="82" t="str">
        <f aca="false">IF(AND(M126&lt;&gt;"",Q126&lt;&gt;""),M126+Q126,IF(AND(N126&lt;&gt;"",Q126&lt;&gt;""),N126+Q126,""))</f>
        <v/>
      </c>
      <c r="S126" s="83"/>
      <c r="T126" s="83"/>
      <c r="U126" s="83"/>
      <c r="V126" s="83"/>
      <c r="W126" s="84"/>
      <c r="X126" s="85"/>
      <c r="Y126" s="86"/>
      <c r="Z126" s="86"/>
      <c r="AA126" s="42"/>
      <c r="AB126" s="87"/>
      <c r="AC126" s="87"/>
      <c r="AD126" s="87"/>
      <c r="AE126" s="42"/>
      <c r="AF126" s="42"/>
      <c r="AG126" s="88"/>
      <c r="AH126" s="42"/>
      <c r="AI126" s="88"/>
      <c r="AJ126" s="42"/>
      <c r="AK126" s="88"/>
      <c r="AL126" s="42"/>
      <c r="AM126" s="88"/>
      <c r="AN126" s="42"/>
      <c r="AO126" s="88"/>
      <c r="AP126" s="42"/>
      <c r="AQ126" s="88"/>
      <c r="AR126" s="42"/>
      <c r="AS126" s="88"/>
      <c r="AT126" s="42"/>
      <c r="AU126" s="88"/>
      <c r="AV126" s="42"/>
      <c r="AW126" s="88"/>
      <c r="AX126" s="42"/>
      <c r="AY126" s="88"/>
      <c r="AZ126" s="42"/>
      <c r="BA126" s="88"/>
      <c r="BB126" s="42"/>
      <c r="BC126" s="88"/>
      <c r="BD126" s="89"/>
      <c r="BE126" s="89"/>
      <c r="BF126" s="90"/>
      <c r="BG126" s="90"/>
      <c r="BH126" s="91"/>
      <c r="BI126" s="92"/>
      <c r="BJ126" s="92"/>
      <c r="AMI126" s="19"/>
      <c r="AMJ126" s="19"/>
    </row>
    <row r="127" s="93" customFormat="true" ht="25.5" hidden="false" customHeight="true" outlineLevel="0" collapsed="false">
      <c r="A127" s="33" t="s">
        <v>955</v>
      </c>
      <c r="B127" s="34" t="str">
        <f aca="false">IF(A127="","saisir code MAEC (colonne A)",RIGHT(A127,4))</f>
        <v>MHU2</v>
      </c>
      <c r="C127" s="34" t="str">
        <f aca="false">IFERROR(VLOOKUP(LEFT(A127,7),Opérateur_Territoire!$B$2:$D$120,2,0),"à saisir (Opérateur_Territoire)")</f>
        <v>CeA</v>
      </c>
      <c r="D127" s="34" t="str">
        <f aca="false">LEFT(A127,7)</f>
        <v>GE_ZE15</v>
      </c>
      <c r="E127" s="34" t="str">
        <f aca="false">IFERROR(VLOOKUP(LEFT(A127,7),Opérateur_Territoire!$B$2:$D$120,3,0),"à saisir (Opérateur_Territoire)")</f>
        <v>Rieds Zembs, Dachsbach, Bruch de l’Andlau – Biodiversité – Avifaune (Agence de l'eau Rhin-Meuse)</v>
      </c>
      <c r="F127" s="35" t="str">
        <f aca="false">IFERROR(VLOOKUP(LEFT(A127,7),Opérateur_Territoire!$B$2:$J$120,6,0),"à saisir (Opérateur_Territoire)")</f>
        <v>Collectivité européenne d'Alsace</v>
      </c>
      <c r="G127" s="35" t="str">
        <f aca="false">IFERROR(VLOOKUP(LEFT(A127,7),Opérateur_Territoire!$B$2:$J$120,7,0),"à saisir (Opérateur_Territoire)")</f>
        <v>Direction de l’environnement et de l’agriculture – Service environnement et territoires – Place du Quartier Blanc – F-67964 STRASBOURG Cedex</v>
      </c>
      <c r="H127" s="35" t="str">
        <f aca="false">IFERROR(VLOOKUP(LEFT(A127,7),Opérateur_Territoire!$B$2:$J$120,8,0),"à saisir (Opérateur_Territoire)")</f>
        <v>03 88 76 64 06</v>
      </c>
      <c r="I127" s="35" t="str">
        <f aca="false">IFERROR(VLOOKUP(LEFT(A127,7),Opérateur_Territoire!$B$2:$J$120,9,0),"à saisir (Opérateur_Territoire)")</f>
        <v>vanessa.garnero@alsace.eu</v>
      </c>
      <c r="J127" s="35"/>
      <c r="K127" s="35"/>
      <c r="L127" s="36"/>
      <c r="M127" s="80"/>
      <c r="N127" s="80"/>
      <c r="O127" s="81"/>
      <c r="P127" s="82" t="str">
        <f aca="false">IF(AND(M127&lt;&gt;"",O127&lt;&gt;""),M127+O127,IF(AND(N127&lt;&gt;"",O127&lt;&gt;""),N127+O127,""))</f>
        <v/>
      </c>
      <c r="Q127" s="81"/>
      <c r="R127" s="82" t="str">
        <f aca="false">IF(AND(M127&lt;&gt;"",Q127&lt;&gt;""),M127+Q127,IF(AND(N127&lt;&gt;"",Q127&lt;&gt;""),N127+Q127,""))</f>
        <v/>
      </c>
      <c r="S127" s="83"/>
      <c r="T127" s="83"/>
      <c r="U127" s="83"/>
      <c r="V127" s="83"/>
      <c r="W127" s="84"/>
      <c r="X127" s="85"/>
      <c r="Y127" s="86"/>
      <c r="Z127" s="86"/>
      <c r="AA127" s="42"/>
      <c r="AB127" s="87"/>
      <c r="AC127" s="87"/>
      <c r="AD127" s="87"/>
      <c r="AE127" s="42"/>
      <c r="AF127" s="42"/>
      <c r="AG127" s="88"/>
      <c r="AH127" s="42"/>
      <c r="AI127" s="88"/>
      <c r="AJ127" s="42"/>
      <c r="AK127" s="88"/>
      <c r="AL127" s="42"/>
      <c r="AM127" s="88"/>
      <c r="AN127" s="42"/>
      <c r="AO127" s="88"/>
      <c r="AP127" s="42"/>
      <c r="AQ127" s="88"/>
      <c r="AR127" s="42"/>
      <c r="AS127" s="88"/>
      <c r="AT127" s="42"/>
      <c r="AU127" s="88"/>
      <c r="AV127" s="42"/>
      <c r="AW127" s="88"/>
      <c r="AX127" s="42"/>
      <c r="AY127" s="88"/>
      <c r="AZ127" s="42"/>
      <c r="BA127" s="88"/>
      <c r="BB127" s="42"/>
      <c r="BC127" s="88"/>
      <c r="BD127" s="89"/>
      <c r="BE127" s="89"/>
      <c r="BF127" s="90"/>
      <c r="BG127" s="90"/>
      <c r="BH127" s="91"/>
      <c r="BI127" s="92"/>
      <c r="BJ127" s="92"/>
      <c r="AMI127" s="19"/>
      <c r="AMJ127" s="19"/>
    </row>
    <row r="128" s="93" customFormat="true" ht="25.5" hidden="false" customHeight="true" outlineLevel="0" collapsed="false">
      <c r="A128" s="33" t="s">
        <v>956</v>
      </c>
      <c r="B128" s="34" t="str">
        <f aca="false">IF(A128="","saisir code MAEC (colonne A)",RIGHT(A128,4))</f>
        <v>ESP4</v>
      </c>
      <c r="C128" s="34" t="str">
        <f aca="false">IFERROR(VLOOKUP(LEFT(A128,7),Opérateur_Territoire!$B$2:$D$120,2,0),"à saisir (Opérateur_Territoire)")</f>
        <v>CeA</v>
      </c>
      <c r="D128" s="34" t="str">
        <f aca="false">LEFT(A128,7)</f>
        <v>GE_ZE1N</v>
      </c>
      <c r="E128" s="34" t="str">
        <f aca="false">IFERROR(VLOOKUP(LEFT(A128,7),Opérateur_Territoire!$B$2:$D$120,3,0),"à saisir (Opérateur_Territoire)")</f>
        <v>Rieds Zembs, Dachsbach, Bruch de l’Andlau – Natura 2000 – Avifaune</v>
      </c>
      <c r="F128" s="35" t="str">
        <f aca="false">IFERROR(VLOOKUP(LEFT(A128,7),Opérateur_Territoire!$B$2:$J$120,6,0),"à saisir (Opérateur_Territoire)")</f>
        <v>Collectivité européenne d'Alsace</v>
      </c>
      <c r="G128" s="35" t="str">
        <f aca="false">IFERROR(VLOOKUP(LEFT(A128,7),Opérateur_Territoire!$B$2:$J$120,7,0),"à saisir (Opérateur_Territoire)")</f>
        <v>Direction de l’environnement et de l’agriculture – Service environnement et territoires – Place du Quartier Blanc – F-67964 STRASBOURG Cedex</v>
      </c>
      <c r="H128" s="35" t="str">
        <f aca="false">IFERROR(VLOOKUP(LEFT(A128,7),Opérateur_Territoire!$B$2:$J$120,8,0),"à saisir (Opérateur_Territoire)")</f>
        <v>03 88 76 64 06</v>
      </c>
      <c r="I128" s="35" t="str">
        <f aca="false">IFERROR(VLOOKUP(LEFT(A128,7),Opérateur_Territoire!$B$2:$J$120,9,0),"à saisir (Opérateur_Territoire)")</f>
        <v>vanessa.garnero@alsace.eu</v>
      </c>
      <c r="J128" s="35"/>
      <c r="K128" s="35"/>
      <c r="L128" s="36"/>
      <c r="M128" s="80"/>
      <c r="N128" s="80"/>
      <c r="O128" s="81"/>
      <c r="P128" s="82" t="str">
        <f aca="false">IF(AND(M128&lt;&gt;"",O128&lt;&gt;""),M128+O128,IF(AND(N128&lt;&gt;"",O128&lt;&gt;""),N128+O128,""))</f>
        <v/>
      </c>
      <c r="Q128" s="81"/>
      <c r="R128" s="82" t="str">
        <f aca="false">IF(AND(M128&lt;&gt;"",Q128&lt;&gt;""),M128+Q128,IF(AND(N128&lt;&gt;"",Q128&lt;&gt;""),N128+Q128,""))</f>
        <v/>
      </c>
      <c r="S128" s="83"/>
      <c r="T128" s="83"/>
      <c r="U128" s="83"/>
      <c r="V128" s="83"/>
      <c r="W128" s="84"/>
      <c r="X128" s="85"/>
      <c r="Y128" s="86"/>
      <c r="Z128" s="86"/>
      <c r="AA128" s="42"/>
      <c r="AB128" s="87"/>
      <c r="AC128" s="87"/>
      <c r="AD128" s="87"/>
      <c r="AE128" s="42"/>
      <c r="AF128" s="42"/>
      <c r="AG128" s="88"/>
      <c r="AH128" s="42"/>
      <c r="AI128" s="88"/>
      <c r="AJ128" s="42"/>
      <c r="AK128" s="88"/>
      <c r="AL128" s="42"/>
      <c r="AM128" s="88"/>
      <c r="AN128" s="42"/>
      <c r="AO128" s="88"/>
      <c r="AP128" s="42"/>
      <c r="AQ128" s="88"/>
      <c r="AR128" s="42"/>
      <c r="AS128" s="88"/>
      <c r="AT128" s="42"/>
      <c r="AU128" s="88"/>
      <c r="AV128" s="42"/>
      <c r="AW128" s="88"/>
      <c r="AX128" s="42"/>
      <c r="AY128" s="88"/>
      <c r="AZ128" s="42"/>
      <c r="BA128" s="88"/>
      <c r="BB128" s="42"/>
      <c r="BC128" s="88"/>
      <c r="BD128" s="89"/>
      <c r="BE128" s="89"/>
      <c r="BF128" s="90"/>
      <c r="BG128" s="90"/>
      <c r="BH128" s="91"/>
      <c r="BI128" s="92"/>
      <c r="BJ128" s="92"/>
      <c r="AMI128" s="19"/>
      <c r="AMJ128" s="19"/>
    </row>
    <row r="129" s="93" customFormat="true" ht="25.5" hidden="false" customHeight="true" outlineLevel="0" collapsed="false">
      <c r="A129" s="33" t="s">
        <v>957</v>
      </c>
      <c r="B129" s="34" t="str">
        <f aca="false">IF(A129="","saisir code MAEC (colonne A)",RIGHT(A129,4))</f>
        <v>MHU1</v>
      </c>
      <c r="C129" s="34" t="str">
        <f aca="false">IFERROR(VLOOKUP(LEFT(A129,7),Opérateur_Territoire!$B$2:$D$120,2,0),"à saisir (Opérateur_Territoire)")</f>
        <v>CeA</v>
      </c>
      <c r="D129" s="34" t="str">
        <f aca="false">LEFT(A129,7)</f>
        <v>GE_ZE1N</v>
      </c>
      <c r="E129" s="34" t="str">
        <f aca="false">IFERROR(VLOOKUP(LEFT(A129,7),Opérateur_Territoire!$B$2:$D$120,3,0),"à saisir (Opérateur_Territoire)")</f>
        <v>Rieds Zembs, Dachsbach, Bruch de l’Andlau – Natura 2000 – Avifaune</v>
      </c>
      <c r="F129" s="35" t="str">
        <f aca="false">IFERROR(VLOOKUP(LEFT(A129,7),Opérateur_Territoire!$B$2:$J$120,6,0),"à saisir (Opérateur_Territoire)")</f>
        <v>Collectivité européenne d'Alsace</v>
      </c>
      <c r="G129" s="35" t="str">
        <f aca="false">IFERROR(VLOOKUP(LEFT(A129,7),Opérateur_Territoire!$B$2:$J$120,7,0),"à saisir (Opérateur_Territoire)")</f>
        <v>Direction de l’environnement et de l’agriculture – Service environnement et territoires – Place du Quartier Blanc – F-67964 STRASBOURG Cedex</v>
      </c>
      <c r="H129" s="35" t="str">
        <f aca="false">IFERROR(VLOOKUP(LEFT(A129,7),Opérateur_Territoire!$B$2:$J$120,8,0),"à saisir (Opérateur_Territoire)")</f>
        <v>03 88 76 64 06</v>
      </c>
      <c r="I129" s="35" t="str">
        <f aca="false">IFERROR(VLOOKUP(LEFT(A129,7),Opérateur_Territoire!$B$2:$J$120,9,0),"à saisir (Opérateur_Territoire)")</f>
        <v>vanessa.garnero@alsace.eu</v>
      </c>
      <c r="J129" s="35"/>
      <c r="K129" s="35"/>
      <c r="L129" s="36"/>
      <c r="M129" s="80"/>
      <c r="N129" s="80"/>
      <c r="O129" s="81"/>
      <c r="P129" s="82" t="str">
        <f aca="false">IF(AND(M129&lt;&gt;"",O129&lt;&gt;""),M129+O129,IF(AND(N129&lt;&gt;"",O129&lt;&gt;""),N129+O129,""))</f>
        <v/>
      </c>
      <c r="Q129" s="81"/>
      <c r="R129" s="82" t="str">
        <f aca="false">IF(AND(M129&lt;&gt;"",Q129&lt;&gt;""),M129+Q129,IF(AND(N129&lt;&gt;"",Q129&lt;&gt;""),N129+Q129,""))</f>
        <v/>
      </c>
      <c r="S129" s="83"/>
      <c r="T129" s="83"/>
      <c r="U129" s="83"/>
      <c r="V129" s="83"/>
      <c r="W129" s="84"/>
      <c r="X129" s="85"/>
      <c r="Y129" s="86"/>
      <c r="Z129" s="86"/>
      <c r="AA129" s="42"/>
      <c r="AB129" s="87"/>
      <c r="AC129" s="87"/>
      <c r="AD129" s="87"/>
      <c r="AE129" s="42"/>
      <c r="AF129" s="42"/>
      <c r="AG129" s="88"/>
      <c r="AH129" s="42"/>
      <c r="AI129" s="88"/>
      <c r="AJ129" s="42"/>
      <c r="AK129" s="88"/>
      <c r="AL129" s="42"/>
      <c r="AM129" s="88"/>
      <c r="AN129" s="42"/>
      <c r="AO129" s="88"/>
      <c r="AP129" s="42"/>
      <c r="AQ129" s="88"/>
      <c r="AR129" s="42"/>
      <c r="AS129" s="88"/>
      <c r="AT129" s="42"/>
      <c r="AU129" s="88"/>
      <c r="AV129" s="42"/>
      <c r="AW129" s="88"/>
      <c r="AX129" s="42"/>
      <c r="AY129" s="88"/>
      <c r="AZ129" s="42"/>
      <c r="BA129" s="88"/>
      <c r="BB129" s="42"/>
      <c r="BC129" s="88"/>
      <c r="BD129" s="89"/>
      <c r="BE129" s="89"/>
      <c r="BF129" s="90"/>
      <c r="BG129" s="90"/>
      <c r="BH129" s="91"/>
      <c r="BI129" s="92"/>
      <c r="BJ129" s="92"/>
      <c r="AMI129" s="19"/>
      <c r="AMJ129" s="19"/>
    </row>
    <row r="130" s="93" customFormat="true" ht="25.5" hidden="false" customHeight="true" outlineLevel="0" collapsed="false">
      <c r="A130" s="33" t="s">
        <v>958</v>
      </c>
      <c r="B130" s="34" t="str">
        <f aca="false">IF(A130="","saisir code MAEC (colonne A)",RIGHT(A130,4))</f>
        <v>MHU2</v>
      </c>
      <c r="C130" s="34" t="str">
        <f aca="false">IFERROR(VLOOKUP(LEFT(A130,7),Opérateur_Territoire!$B$2:$D$120,2,0),"à saisir (Opérateur_Territoire)")</f>
        <v>CeA</v>
      </c>
      <c r="D130" s="34" t="str">
        <f aca="false">LEFT(A130,7)</f>
        <v>GE_ZE1N</v>
      </c>
      <c r="E130" s="34" t="str">
        <f aca="false">IFERROR(VLOOKUP(LEFT(A130,7),Opérateur_Territoire!$B$2:$D$120,3,0),"à saisir (Opérateur_Territoire)")</f>
        <v>Rieds Zembs, Dachsbach, Bruch de l’Andlau – Natura 2000 – Avifaune</v>
      </c>
      <c r="F130" s="35" t="str">
        <f aca="false">IFERROR(VLOOKUP(LEFT(A130,7),Opérateur_Territoire!$B$2:$J$120,6,0),"à saisir (Opérateur_Territoire)")</f>
        <v>Collectivité européenne d'Alsace</v>
      </c>
      <c r="G130" s="35" t="str">
        <f aca="false">IFERROR(VLOOKUP(LEFT(A130,7),Opérateur_Territoire!$B$2:$J$120,7,0),"à saisir (Opérateur_Territoire)")</f>
        <v>Direction de l’environnement et de l’agriculture – Service environnement et territoires – Place du Quartier Blanc – F-67964 STRASBOURG Cedex</v>
      </c>
      <c r="H130" s="35" t="str">
        <f aca="false">IFERROR(VLOOKUP(LEFT(A130,7),Opérateur_Territoire!$B$2:$J$120,8,0),"à saisir (Opérateur_Territoire)")</f>
        <v>03 88 76 64 06</v>
      </c>
      <c r="I130" s="35" t="str">
        <f aca="false">IFERROR(VLOOKUP(LEFT(A130,7),Opérateur_Territoire!$B$2:$J$120,9,0),"à saisir (Opérateur_Territoire)")</f>
        <v>vanessa.garnero@alsace.eu</v>
      </c>
      <c r="J130" s="35"/>
      <c r="K130" s="35"/>
      <c r="L130" s="36"/>
      <c r="M130" s="80"/>
      <c r="N130" s="80"/>
      <c r="O130" s="81"/>
      <c r="P130" s="82" t="str">
        <f aca="false">IF(AND(M130&lt;&gt;"",O130&lt;&gt;""),M130+O130,IF(AND(N130&lt;&gt;"",O130&lt;&gt;""),N130+O130,""))</f>
        <v/>
      </c>
      <c r="Q130" s="81"/>
      <c r="R130" s="82" t="str">
        <f aca="false">IF(AND(M130&lt;&gt;"",Q130&lt;&gt;""),M130+Q130,IF(AND(N130&lt;&gt;"",Q130&lt;&gt;""),N130+Q130,""))</f>
        <v/>
      </c>
      <c r="S130" s="83"/>
      <c r="T130" s="83"/>
      <c r="U130" s="83"/>
      <c r="V130" s="83"/>
      <c r="W130" s="84"/>
      <c r="X130" s="85"/>
      <c r="Y130" s="86"/>
      <c r="Z130" s="86"/>
      <c r="AA130" s="42"/>
      <c r="AB130" s="87"/>
      <c r="AC130" s="87"/>
      <c r="AD130" s="87"/>
      <c r="AE130" s="42"/>
      <c r="AF130" s="42"/>
      <c r="AG130" s="88"/>
      <c r="AH130" s="42"/>
      <c r="AI130" s="88"/>
      <c r="AJ130" s="42"/>
      <c r="AK130" s="88"/>
      <c r="AL130" s="42"/>
      <c r="AM130" s="88"/>
      <c r="AN130" s="42"/>
      <c r="AO130" s="88"/>
      <c r="AP130" s="42"/>
      <c r="AQ130" s="88"/>
      <c r="AR130" s="42"/>
      <c r="AS130" s="88"/>
      <c r="AT130" s="42"/>
      <c r="AU130" s="88"/>
      <c r="AV130" s="42"/>
      <c r="AW130" s="88"/>
      <c r="AX130" s="42"/>
      <c r="AY130" s="88"/>
      <c r="AZ130" s="42"/>
      <c r="BA130" s="88"/>
      <c r="BB130" s="42"/>
      <c r="BC130" s="88"/>
      <c r="BD130" s="89"/>
      <c r="BE130" s="89"/>
      <c r="BF130" s="90"/>
      <c r="BG130" s="90"/>
      <c r="BH130" s="91"/>
      <c r="BI130" s="92"/>
      <c r="BJ130" s="92"/>
      <c r="AMI130" s="19"/>
      <c r="AMJ130" s="19"/>
    </row>
    <row r="131" s="93" customFormat="true" ht="25.5" hidden="false" customHeight="true" outlineLevel="0" collapsed="false">
      <c r="A131" s="33" t="s">
        <v>959</v>
      </c>
      <c r="B131" s="34" t="str">
        <f aca="false">IF(A131="","saisir code MAEC (colonne A)",RIGHT(A131,4))</f>
        <v>ESP3</v>
      </c>
      <c r="C131" s="34" t="str">
        <f aca="false">IFERROR(VLOOKUP(LEFT(A131,7),Opérateur_Territoire!$B$2:$D$120,2,0),"à saisir (Opérateur_Territoire)")</f>
        <v>CeA</v>
      </c>
      <c r="D131" s="34" t="str">
        <f aca="false">LEFT(A131,7)</f>
        <v>GE_ZE25</v>
      </c>
      <c r="E131" s="34" t="str">
        <f aca="false">IFERROR(VLOOKUP(LEFT(A131,7),Opérateur_Territoire!$B$2:$D$120,3,0),"à saisir (Opérateur_Territoire)")</f>
        <v>Rieds Zembs, Dachsbach, Bruch de l’Andlau – Biodiversité – Maculinea (Agence de l'eau Rhin-Meuse)</v>
      </c>
      <c r="F131" s="35" t="str">
        <f aca="false">IFERROR(VLOOKUP(LEFT(A131,7),Opérateur_Territoire!$B$2:$J$120,6,0),"à saisir (Opérateur_Territoire)")</f>
        <v>Collectivité européenne d'Alsace</v>
      </c>
      <c r="G131" s="35" t="str">
        <f aca="false">IFERROR(VLOOKUP(LEFT(A131,7),Opérateur_Territoire!$B$2:$J$120,7,0),"à saisir (Opérateur_Territoire)")</f>
        <v>Direction de l’environnement et de l’agriculture – Service environnement et territoires – Place du Quartier Blanc – F-67964 STRASBOURG Cedex</v>
      </c>
      <c r="H131" s="35" t="str">
        <f aca="false">IFERROR(VLOOKUP(LEFT(A131,7),Opérateur_Territoire!$B$2:$J$120,8,0),"à saisir (Opérateur_Territoire)")</f>
        <v>03 88 76 64 06</v>
      </c>
      <c r="I131" s="35" t="str">
        <f aca="false">IFERROR(VLOOKUP(LEFT(A131,7),Opérateur_Territoire!$B$2:$J$120,9,0),"à saisir (Opérateur_Territoire)")</f>
        <v>vanessa.garnero@alsace.eu</v>
      </c>
      <c r="J131" s="35"/>
      <c r="K131" s="35"/>
      <c r="L131" s="36"/>
      <c r="M131" s="80"/>
      <c r="N131" s="80"/>
      <c r="O131" s="81"/>
      <c r="P131" s="82" t="str">
        <f aca="false">IF(AND(M131&lt;&gt;"",O131&lt;&gt;""),M131+O131,IF(AND(N131&lt;&gt;"",O131&lt;&gt;""),N131+O131,""))</f>
        <v/>
      </c>
      <c r="Q131" s="81"/>
      <c r="R131" s="82" t="str">
        <f aca="false">IF(AND(M131&lt;&gt;"",Q131&lt;&gt;""),M131+Q131,IF(AND(N131&lt;&gt;"",Q131&lt;&gt;""),N131+Q131,""))</f>
        <v/>
      </c>
      <c r="S131" s="83"/>
      <c r="T131" s="83"/>
      <c r="U131" s="83"/>
      <c r="V131" s="83"/>
      <c r="W131" s="84"/>
      <c r="X131" s="85"/>
      <c r="Y131" s="86"/>
      <c r="Z131" s="86"/>
      <c r="AA131" s="42"/>
      <c r="AB131" s="87"/>
      <c r="AC131" s="87"/>
      <c r="AD131" s="87"/>
      <c r="AE131" s="42"/>
      <c r="AF131" s="42"/>
      <c r="AG131" s="88"/>
      <c r="AH131" s="42"/>
      <c r="AI131" s="88"/>
      <c r="AJ131" s="42"/>
      <c r="AK131" s="88"/>
      <c r="AL131" s="42"/>
      <c r="AM131" s="88"/>
      <c r="AN131" s="42"/>
      <c r="AO131" s="88"/>
      <c r="AP131" s="42"/>
      <c r="AQ131" s="88"/>
      <c r="AR131" s="42"/>
      <c r="AS131" s="88"/>
      <c r="AT131" s="42"/>
      <c r="AU131" s="88"/>
      <c r="AV131" s="42"/>
      <c r="AW131" s="88"/>
      <c r="AX131" s="42"/>
      <c r="AY131" s="88"/>
      <c r="AZ131" s="42"/>
      <c r="BA131" s="88"/>
      <c r="BB131" s="42"/>
      <c r="BC131" s="88"/>
      <c r="BD131" s="89"/>
      <c r="BE131" s="89"/>
      <c r="BF131" s="90"/>
      <c r="BG131" s="90"/>
      <c r="BH131" s="91"/>
      <c r="BI131" s="92"/>
      <c r="BJ131" s="92"/>
      <c r="AMI131" s="19"/>
      <c r="AMJ131" s="19"/>
    </row>
    <row r="132" s="93" customFormat="true" ht="25.5" hidden="false" customHeight="true" outlineLevel="0" collapsed="false">
      <c r="A132" s="33" t="s">
        <v>960</v>
      </c>
      <c r="B132" s="34" t="str">
        <f aca="false">IF(A132="","saisir code MAEC (colonne A)",RIGHT(A132,4))</f>
        <v>MHU1</v>
      </c>
      <c r="C132" s="34" t="str">
        <f aca="false">IFERROR(VLOOKUP(LEFT(A132,7),Opérateur_Territoire!$B$2:$D$120,2,0),"à saisir (Opérateur_Territoire)")</f>
        <v>CeA</v>
      </c>
      <c r="D132" s="34" t="str">
        <f aca="false">LEFT(A132,7)</f>
        <v>GE_ZE25</v>
      </c>
      <c r="E132" s="34" t="str">
        <f aca="false">IFERROR(VLOOKUP(LEFT(A132,7),Opérateur_Territoire!$B$2:$D$120,3,0),"à saisir (Opérateur_Territoire)")</f>
        <v>Rieds Zembs, Dachsbach, Bruch de l’Andlau – Biodiversité – Maculinea (Agence de l'eau Rhin-Meuse)</v>
      </c>
      <c r="F132" s="35" t="str">
        <f aca="false">IFERROR(VLOOKUP(LEFT(A132,7),Opérateur_Territoire!$B$2:$J$120,6,0),"à saisir (Opérateur_Territoire)")</f>
        <v>Collectivité européenne d'Alsace</v>
      </c>
      <c r="G132" s="35" t="str">
        <f aca="false">IFERROR(VLOOKUP(LEFT(A132,7),Opérateur_Territoire!$B$2:$J$120,7,0),"à saisir (Opérateur_Territoire)")</f>
        <v>Direction de l’environnement et de l’agriculture – Service environnement et territoires – Place du Quartier Blanc – F-67964 STRASBOURG Cedex</v>
      </c>
      <c r="H132" s="35" t="str">
        <f aca="false">IFERROR(VLOOKUP(LEFT(A132,7),Opérateur_Territoire!$B$2:$J$120,8,0),"à saisir (Opérateur_Territoire)")</f>
        <v>03 88 76 64 06</v>
      </c>
      <c r="I132" s="35" t="str">
        <f aca="false">IFERROR(VLOOKUP(LEFT(A132,7),Opérateur_Territoire!$B$2:$J$120,9,0),"à saisir (Opérateur_Territoire)")</f>
        <v>vanessa.garnero@alsace.eu</v>
      </c>
      <c r="J132" s="35"/>
      <c r="K132" s="35"/>
      <c r="L132" s="36"/>
      <c r="M132" s="80"/>
      <c r="N132" s="80"/>
      <c r="O132" s="81"/>
      <c r="P132" s="82" t="str">
        <f aca="false">IF(AND(M132&lt;&gt;"",O132&lt;&gt;""),M132+O132,IF(AND(N132&lt;&gt;"",O132&lt;&gt;""),N132+O132,""))</f>
        <v/>
      </c>
      <c r="Q132" s="81"/>
      <c r="R132" s="82" t="str">
        <f aca="false">IF(AND(M132&lt;&gt;"",Q132&lt;&gt;""),M132+Q132,IF(AND(N132&lt;&gt;"",Q132&lt;&gt;""),N132+Q132,""))</f>
        <v/>
      </c>
      <c r="S132" s="83"/>
      <c r="T132" s="83"/>
      <c r="U132" s="83"/>
      <c r="V132" s="83"/>
      <c r="W132" s="84"/>
      <c r="X132" s="85"/>
      <c r="Y132" s="86"/>
      <c r="Z132" s="86"/>
      <c r="AA132" s="42"/>
      <c r="AB132" s="87"/>
      <c r="AC132" s="87"/>
      <c r="AD132" s="87"/>
      <c r="AE132" s="42"/>
      <c r="AF132" s="42"/>
      <c r="AG132" s="88"/>
      <c r="AH132" s="42"/>
      <c r="AI132" s="88"/>
      <c r="AJ132" s="42"/>
      <c r="AK132" s="88"/>
      <c r="AL132" s="42"/>
      <c r="AM132" s="88"/>
      <c r="AN132" s="42"/>
      <c r="AO132" s="88"/>
      <c r="AP132" s="42"/>
      <c r="AQ132" s="88"/>
      <c r="AR132" s="42"/>
      <c r="AS132" s="88"/>
      <c r="AT132" s="42"/>
      <c r="AU132" s="88"/>
      <c r="AV132" s="42"/>
      <c r="AW132" s="88"/>
      <c r="AX132" s="42"/>
      <c r="AY132" s="88"/>
      <c r="AZ132" s="42"/>
      <c r="BA132" s="88"/>
      <c r="BB132" s="42"/>
      <c r="BC132" s="88"/>
      <c r="BD132" s="89"/>
      <c r="BE132" s="89"/>
      <c r="BF132" s="90"/>
      <c r="BG132" s="90"/>
      <c r="BH132" s="91"/>
      <c r="BI132" s="92"/>
      <c r="BJ132" s="92"/>
      <c r="AMI132" s="19"/>
      <c r="AMJ132" s="19"/>
    </row>
    <row r="133" s="93" customFormat="true" ht="25.5" hidden="false" customHeight="true" outlineLevel="0" collapsed="false">
      <c r="A133" s="33" t="s">
        <v>961</v>
      </c>
      <c r="B133" s="34" t="str">
        <f aca="false">IF(A133="","saisir code MAEC (colonne A)",RIGHT(A133,4))</f>
        <v>MHU2</v>
      </c>
      <c r="C133" s="34" t="str">
        <f aca="false">IFERROR(VLOOKUP(LEFT(A133,7),Opérateur_Territoire!$B$2:$D$120,2,0),"à saisir (Opérateur_Territoire)")</f>
        <v>CeA</v>
      </c>
      <c r="D133" s="34" t="str">
        <f aca="false">LEFT(A133,7)</f>
        <v>GE_ZE25</v>
      </c>
      <c r="E133" s="34" t="str">
        <f aca="false">IFERROR(VLOOKUP(LEFT(A133,7),Opérateur_Territoire!$B$2:$D$120,3,0),"à saisir (Opérateur_Territoire)")</f>
        <v>Rieds Zembs, Dachsbach, Bruch de l’Andlau – Biodiversité – Maculinea (Agence de l'eau Rhin-Meuse)</v>
      </c>
      <c r="F133" s="35" t="str">
        <f aca="false">IFERROR(VLOOKUP(LEFT(A133,7),Opérateur_Territoire!$B$2:$J$120,6,0),"à saisir (Opérateur_Territoire)")</f>
        <v>Collectivité européenne d'Alsace</v>
      </c>
      <c r="G133" s="35" t="str">
        <f aca="false">IFERROR(VLOOKUP(LEFT(A133,7),Opérateur_Territoire!$B$2:$J$120,7,0),"à saisir (Opérateur_Territoire)")</f>
        <v>Direction de l’environnement et de l’agriculture – Service environnement et territoires – Place du Quartier Blanc – F-67964 STRASBOURG Cedex</v>
      </c>
      <c r="H133" s="35" t="str">
        <f aca="false">IFERROR(VLOOKUP(LEFT(A133,7),Opérateur_Territoire!$B$2:$J$120,8,0),"à saisir (Opérateur_Territoire)")</f>
        <v>03 88 76 64 06</v>
      </c>
      <c r="I133" s="35" t="str">
        <f aca="false">IFERROR(VLOOKUP(LEFT(A133,7),Opérateur_Territoire!$B$2:$J$120,9,0),"à saisir (Opérateur_Territoire)")</f>
        <v>vanessa.garnero@alsace.eu</v>
      </c>
      <c r="J133" s="35"/>
      <c r="K133" s="35"/>
      <c r="L133" s="36"/>
      <c r="M133" s="80"/>
      <c r="N133" s="80"/>
      <c r="O133" s="81"/>
      <c r="P133" s="82" t="str">
        <f aca="false">IF(AND(M133&lt;&gt;"",O133&lt;&gt;""),M133+O133,IF(AND(N133&lt;&gt;"",O133&lt;&gt;""),N133+O133,""))</f>
        <v/>
      </c>
      <c r="Q133" s="81"/>
      <c r="R133" s="82" t="str">
        <f aca="false">IF(AND(M133&lt;&gt;"",Q133&lt;&gt;""),M133+Q133,IF(AND(N133&lt;&gt;"",Q133&lt;&gt;""),N133+Q133,""))</f>
        <v/>
      </c>
      <c r="S133" s="83"/>
      <c r="T133" s="83"/>
      <c r="U133" s="83"/>
      <c r="V133" s="83"/>
      <c r="W133" s="84"/>
      <c r="X133" s="85"/>
      <c r="Y133" s="86"/>
      <c r="Z133" s="86"/>
      <c r="AA133" s="42"/>
      <c r="AB133" s="87"/>
      <c r="AC133" s="87"/>
      <c r="AD133" s="87"/>
      <c r="AE133" s="42"/>
      <c r="AF133" s="42"/>
      <c r="AG133" s="88"/>
      <c r="AH133" s="42"/>
      <c r="AI133" s="88"/>
      <c r="AJ133" s="42"/>
      <c r="AK133" s="88"/>
      <c r="AL133" s="42"/>
      <c r="AM133" s="88"/>
      <c r="AN133" s="42"/>
      <c r="AO133" s="88"/>
      <c r="AP133" s="42"/>
      <c r="AQ133" s="88"/>
      <c r="AR133" s="42"/>
      <c r="AS133" s="88"/>
      <c r="AT133" s="42"/>
      <c r="AU133" s="88"/>
      <c r="AV133" s="42"/>
      <c r="AW133" s="88"/>
      <c r="AX133" s="42"/>
      <c r="AY133" s="88"/>
      <c r="AZ133" s="42"/>
      <c r="BA133" s="88"/>
      <c r="BB133" s="42"/>
      <c r="BC133" s="88"/>
      <c r="BD133" s="89"/>
      <c r="BE133" s="89"/>
      <c r="BF133" s="90"/>
      <c r="BG133" s="90"/>
      <c r="BH133" s="91"/>
      <c r="BI133" s="92"/>
      <c r="BJ133" s="92"/>
      <c r="AMI133" s="19"/>
      <c r="AMJ133" s="19"/>
    </row>
    <row r="134" s="93" customFormat="true" ht="25.5" hidden="false" customHeight="true" outlineLevel="0" collapsed="false">
      <c r="A134" s="33" t="s">
        <v>962</v>
      </c>
      <c r="B134" s="34" t="str">
        <f aca="false">IF(A134="","saisir code MAEC (colonne A)",RIGHT(A134,4))</f>
        <v>ESP3</v>
      </c>
      <c r="C134" s="34" t="str">
        <f aca="false">IFERROR(VLOOKUP(LEFT(A134,7),Opérateur_Territoire!$B$2:$D$120,2,0),"à saisir (Opérateur_Territoire)")</f>
        <v>CeA</v>
      </c>
      <c r="D134" s="34" t="str">
        <f aca="false">LEFT(A134,7)</f>
        <v>GE_ZE2N</v>
      </c>
      <c r="E134" s="34" t="str">
        <f aca="false">IFERROR(VLOOKUP(LEFT(A134,7),Opérateur_Territoire!$B$2:$D$120,3,0),"à saisir (Opérateur_Territoire)")</f>
        <v>Rieds Zembs, Dachsbach, Bruch de l’Andlau – Natura 2000 – Maculinea</v>
      </c>
      <c r="F134" s="35" t="str">
        <f aca="false">IFERROR(VLOOKUP(LEFT(A134,7),Opérateur_Territoire!$B$2:$J$120,6,0),"à saisir (Opérateur_Territoire)")</f>
        <v>Collectivité européenne d'Alsace</v>
      </c>
      <c r="G134" s="35" t="str">
        <f aca="false">IFERROR(VLOOKUP(LEFT(A134,7),Opérateur_Territoire!$B$2:$J$120,7,0),"à saisir (Opérateur_Territoire)")</f>
        <v>Direction de l’environnement et de l’agriculture – Service environnement et territoires – Place du Quartier Blanc – F-67964 STRASBOURG Cedex</v>
      </c>
      <c r="H134" s="35" t="str">
        <f aca="false">IFERROR(VLOOKUP(LEFT(A134,7),Opérateur_Territoire!$B$2:$J$120,8,0),"à saisir (Opérateur_Territoire)")</f>
        <v>03 88 76 64 06</v>
      </c>
      <c r="I134" s="35" t="str">
        <f aca="false">IFERROR(VLOOKUP(LEFT(A134,7),Opérateur_Territoire!$B$2:$J$120,9,0),"à saisir (Opérateur_Territoire)")</f>
        <v>vanessa.garnero@alsace.eu</v>
      </c>
      <c r="J134" s="35"/>
      <c r="K134" s="35"/>
      <c r="L134" s="36"/>
      <c r="M134" s="80"/>
      <c r="N134" s="80"/>
      <c r="O134" s="81"/>
      <c r="P134" s="82" t="str">
        <f aca="false">IF(AND(M134&lt;&gt;"",O134&lt;&gt;""),M134+O134,IF(AND(N134&lt;&gt;"",O134&lt;&gt;""),N134+O134,""))</f>
        <v/>
      </c>
      <c r="Q134" s="81"/>
      <c r="R134" s="82" t="str">
        <f aca="false">IF(AND(M134&lt;&gt;"",Q134&lt;&gt;""),M134+Q134,IF(AND(N134&lt;&gt;"",Q134&lt;&gt;""),N134+Q134,""))</f>
        <v/>
      </c>
      <c r="S134" s="83"/>
      <c r="T134" s="83"/>
      <c r="U134" s="83"/>
      <c r="V134" s="83"/>
      <c r="W134" s="84"/>
      <c r="X134" s="85"/>
      <c r="Y134" s="86"/>
      <c r="Z134" s="86"/>
      <c r="AA134" s="42"/>
      <c r="AB134" s="87"/>
      <c r="AC134" s="87"/>
      <c r="AD134" s="87"/>
      <c r="AE134" s="42"/>
      <c r="AF134" s="42"/>
      <c r="AG134" s="88"/>
      <c r="AH134" s="42"/>
      <c r="AI134" s="88"/>
      <c r="AJ134" s="42"/>
      <c r="AK134" s="88"/>
      <c r="AL134" s="42"/>
      <c r="AM134" s="88"/>
      <c r="AN134" s="42"/>
      <c r="AO134" s="88"/>
      <c r="AP134" s="42"/>
      <c r="AQ134" s="88"/>
      <c r="AR134" s="42"/>
      <c r="AS134" s="88"/>
      <c r="AT134" s="42"/>
      <c r="AU134" s="88"/>
      <c r="AV134" s="42"/>
      <c r="AW134" s="88"/>
      <c r="AX134" s="42"/>
      <c r="AY134" s="88"/>
      <c r="AZ134" s="42"/>
      <c r="BA134" s="88"/>
      <c r="BB134" s="42"/>
      <c r="BC134" s="88"/>
      <c r="BD134" s="89"/>
      <c r="BE134" s="89"/>
      <c r="BF134" s="90"/>
      <c r="BG134" s="90"/>
      <c r="BH134" s="91"/>
      <c r="BI134" s="92"/>
      <c r="BJ134" s="92"/>
      <c r="AMI134" s="19"/>
      <c r="AMJ134" s="19"/>
    </row>
    <row r="135" s="93" customFormat="true" ht="25.5" hidden="false" customHeight="true" outlineLevel="0" collapsed="false">
      <c r="A135" s="33" t="s">
        <v>963</v>
      </c>
      <c r="B135" s="34" t="str">
        <f aca="false">IF(A135="","saisir code MAEC (colonne A)",RIGHT(A135,4))</f>
        <v>MHU1</v>
      </c>
      <c r="C135" s="34" t="str">
        <f aca="false">IFERROR(VLOOKUP(LEFT(A135,7),Opérateur_Territoire!$B$2:$D$120,2,0),"à saisir (Opérateur_Territoire)")</f>
        <v>CeA</v>
      </c>
      <c r="D135" s="34" t="str">
        <f aca="false">LEFT(A135,7)</f>
        <v>GE_ZE2N</v>
      </c>
      <c r="E135" s="34" t="str">
        <f aca="false">IFERROR(VLOOKUP(LEFT(A135,7),Opérateur_Territoire!$B$2:$D$120,3,0),"à saisir (Opérateur_Territoire)")</f>
        <v>Rieds Zembs, Dachsbach, Bruch de l’Andlau – Natura 2000 – Maculinea</v>
      </c>
      <c r="F135" s="35" t="str">
        <f aca="false">IFERROR(VLOOKUP(LEFT(A135,7),Opérateur_Territoire!$B$2:$J$120,6,0),"à saisir (Opérateur_Territoire)")</f>
        <v>Collectivité européenne d'Alsace</v>
      </c>
      <c r="G135" s="35" t="str">
        <f aca="false">IFERROR(VLOOKUP(LEFT(A135,7),Opérateur_Territoire!$B$2:$J$120,7,0),"à saisir (Opérateur_Territoire)")</f>
        <v>Direction de l’environnement et de l’agriculture – Service environnement et territoires – Place du Quartier Blanc – F-67964 STRASBOURG Cedex</v>
      </c>
      <c r="H135" s="35" t="str">
        <f aca="false">IFERROR(VLOOKUP(LEFT(A135,7),Opérateur_Territoire!$B$2:$J$120,8,0),"à saisir (Opérateur_Territoire)")</f>
        <v>03 88 76 64 06</v>
      </c>
      <c r="I135" s="35" t="str">
        <f aca="false">IFERROR(VLOOKUP(LEFT(A135,7),Opérateur_Territoire!$B$2:$J$120,9,0),"à saisir (Opérateur_Territoire)")</f>
        <v>vanessa.garnero@alsace.eu</v>
      </c>
      <c r="J135" s="35"/>
      <c r="K135" s="35"/>
      <c r="L135" s="36"/>
      <c r="M135" s="80"/>
      <c r="N135" s="80"/>
      <c r="O135" s="81"/>
      <c r="P135" s="82" t="str">
        <f aca="false">IF(AND(M135&lt;&gt;"",O135&lt;&gt;""),M135+O135,IF(AND(N135&lt;&gt;"",O135&lt;&gt;""),N135+O135,""))</f>
        <v/>
      </c>
      <c r="Q135" s="81"/>
      <c r="R135" s="82" t="str">
        <f aca="false">IF(AND(M135&lt;&gt;"",Q135&lt;&gt;""),M135+Q135,IF(AND(N135&lt;&gt;"",Q135&lt;&gt;""),N135+Q135,""))</f>
        <v/>
      </c>
      <c r="S135" s="83"/>
      <c r="T135" s="83"/>
      <c r="U135" s="83"/>
      <c r="V135" s="83"/>
      <c r="W135" s="84"/>
      <c r="X135" s="85"/>
      <c r="Y135" s="86"/>
      <c r="Z135" s="86"/>
      <c r="AA135" s="42"/>
      <c r="AB135" s="87"/>
      <c r="AC135" s="87"/>
      <c r="AD135" s="87"/>
      <c r="AE135" s="42"/>
      <c r="AF135" s="42"/>
      <c r="AG135" s="88"/>
      <c r="AH135" s="42"/>
      <c r="AI135" s="88"/>
      <c r="AJ135" s="42"/>
      <c r="AK135" s="88"/>
      <c r="AL135" s="42"/>
      <c r="AM135" s="88"/>
      <c r="AN135" s="42"/>
      <c r="AO135" s="88"/>
      <c r="AP135" s="42"/>
      <c r="AQ135" s="88"/>
      <c r="AR135" s="42"/>
      <c r="AS135" s="88"/>
      <c r="AT135" s="42"/>
      <c r="AU135" s="88"/>
      <c r="AV135" s="42"/>
      <c r="AW135" s="88"/>
      <c r="AX135" s="42"/>
      <c r="AY135" s="88"/>
      <c r="AZ135" s="42"/>
      <c r="BA135" s="88"/>
      <c r="BB135" s="42"/>
      <c r="BC135" s="88"/>
      <c r="BD135" s="89"/>
      <c r="BE135" s="89"/>
      <c r="BF135" s="90"/>
      <c r="BG135" s="90"/>
      <c r="BH135" s="91"/>
      <c r="BI135" s="92"/>
      <c r="BJ135" s="92"/>
      <c r="AMI135" s="19"/>
      <c r="AMJ135" s="19"/>
    </row>
    <row r="136" s="93" customFormat="true" ht="25.5" hidden="false" customHeight="true" outlineLevel="0" collapsed="false">
      <c r="A136" s="33" t="s">
        <v>964</v>
      </c>
      <c r="B136" s="34" t="str">
        <f aca="false">IF(A136="","saisir code MAEC (colonne A)",RIGHT(A136,4))</f>
        <v>MHU2</v>
      </c>
      <c r="C136" s="34" t="str">
        <f aca="false">IFERROR(VLOOKUP(LEFT(A136,7),Opérateur_Territoire!$B$2:$D$120,2,0),"à saisir (Opérateur_Territoire)")</f>
        <v>CeA</v>
      </c>
      <c r="D136" s="34" t="str">
        <f aca="false">LEFT(A136,7)</f>
        <v>GE_ZE2N</v>
      </c>
      <c r="E136" s="34" t="str">
        <f aca="false">IFERROR(VLOOKUP(LEFT(A136,7),Opérateur_Territoire!$B$2:$D$120,3,0),"à saisir (Opérateur_Territoire)")</f>
        <v>Rieds Zembs, Dachsbach, Bruch de l’Andlau – Natura 2000 – Maculinea</v>
      </c>
      <c r="F136" s="35" t="str">
        <f aca="false">IFERROR(VLOOKUP(LEFT(A136,7),Opérateur_Territoire!$B$2:$J$120,6,0),"à saisir (Opérateur_Territoire)")</f>
        <v>Collectivité européenne d'Alsace</v>
      </c>
      <c r="G136" s="35" t="str">
        <f aca="false">IFERROR(VLOOKUP(LEFT(A136,7),Opérateur_Territoire!$B$2:$J$120,7,0),"à saisir (Opérateur_Territoire)")</f>
        <v>Direction de l’environnement et de l’agriculture – Service environnement et territoires – Place du Quartier Blanc – F-67964 STRASBOURG Cedex</v>
      </c>
      <c r="H136" s="35" t="str">
        <f aca="false">IFERROR(VLOOKUP(LEFT(A136,7),Opérateur_Territoire!$B$2:$J$120,8,0),"à saisir (Opérateur_Territoire)")</f>
        <v>03 88 76 64 06</v>
      </c>
      <c r="I136" s="35" t="str">
        <f aca="false">IFERROR(VLOOKUP(LEFT(A136,7),Opérateur_Territoire!$B$2:$J$120,9,0),"à saisir (Opérateur_Territoire)")</f>
        <v>vanessa.garnero@alsace.eu</v>
      </c>
      <c r="J136" s="35"/>
      <c r="K136" s="35"/>
      <c r="L136" s="36"/>
      <c r="M136" s="80"/>
      <c r="N136" s="80"/>
      <c r="O136" s="81"/>
      <c r="P136" s="82" t="str">
        <f aca="false">IF(AND(M136&lt;&gt;"",O136&lt;&gt;""),M136+O136,IF(AND(N136&lt;&gt;"",O136&lt;&gt;""),N136+O136,""))</f>
        <v/>
      </c>
      <c r="Q136" s="81"/>
      <c r="R136" s="82" t="str">
        <f aca="false">IF(AND(M136&lt;&gt;"",Q136&lt;&gt;""),M136+Q136,IF(AND(N136&lt;&gt;"",Q136&lt;&gt;""),N136+Q136,""))</f>
        <v/>
      </c>
      <c r="S136" s="83"/>
      <c r="T136" s="83"/>
      <c r="U136" s="83"/>
      <c r="V136" s="83"/>
      <c r="W136" s="84"/>
      <c r="X136" s="85"/>
      <c r="Y136" s="86"/>
      <c r="Z136" s="86"/>
      <c r="AA136" s="42"/>
      <c r="AB136" s="87"/>
      <c r="AC136" s="87"/>
      <c r="AD136" s="87"/>
      <c r="AE136" s="42"/>
      <c r="AF136" s="42"/>
      <c r="AG136" s="88"/>
      <c r="AH136" s="42"/>
      <c r="AI136" s="88"/>
      <c r="AJ136" s="42"/>
      <c r="AK136" s="88"/>
      <c r="AL136" s="42"/>
      <c r="AM136" s="88"/>
      <c r="AN136" s="42"/>
      <c r="AO136" s="88"/>
      <c r="AP136" s="42"/>
      <c r="AQ136" s="88"/>
      <c r="AR136" s="42"/>
      <c r="AS136" s="88"/>
      <c r="AT136" s="42"/>
      <c r="AU136" s="88"/>
      <c r="AV136" s="42"/>
      <c r="AW136" s="88"/>
      <c r="AX136" s="42"/>
      <c r="AY136" s="88"/>
      <c r="AZ136" s="42"/>
      <c r="BA136" s="88"/>
      <c r="BB136" s="42"/>
      <c r="BC136" s="88"/>
      <c r="BD136" s="89"/>
      <c r="BE136" s="89"/>
      <c r="BF136" s="90"/>
      <c r="BG136" s="90"/>
      <c r="BH136" s="91"/>
      <c r="BI136" s="92"/>
      <c r="BJ136" s="92"/>
      <c r="AMI136" s="19"/>
      <c r="AMJ136" s="19"/>
    </row>
    <row r="137" s="93" customFormat="true" ht="25.5" hidden="false" customHeight="true" outlineLevel="0" collapsed="false">
      <c r="A137" s="33" t="s">
        <v>965</v>
      </c>
      <c r="B137" s="34" t="str">
        <f aca="false">IF(A137="","saisir code MAEC (colonne A)",RIGHT(A137,4))</f>
        <v>ESP4</v>
      </c>
      <c r="C137" s="34" t="str">
        <f aca="false">IFERROR(VLOOKUP(LEFT(A137,7),Opérateur_Territoire!$B$2:$D$120,2,0),"à saisir (Opérateur_Territoire)")</f>
        <v>CeA</v>
      </c>
      <c r="D137" s="34" t="str">
        <f aca="false">LEFT(A137,7)</f>
        <v>GE_ZO15</v>
      </c>
      <c r="E137" s="34" t="str">
        <f aca="false">IFERROR(VLOOKUP(LEFT(A137,7),Opérateur_Territoire!$B$2:$D$120,3,0),"à saisir (Opérateur_Territoire)")</f>
        <v>Ried de la Zorn – Biodiversité – Avifaune (Agence de l'eau Rhin-Meuse)</v>
      </c>
      <c r="F137" s="35" t="str">
        <f aca="false">IFERROR(VLOOKUP(LEFT(A137,7),Opérateur_Territoire!$B$2:$J$120,6,0),"à saisir (Opérateur_Territoire)")</f>
        <v>Collectivité européenne d'Alsace</v>
      </c>
      <c r="G137" s="35" t="str">
        <f aca="false">IFERROR(VLOOKUP(LEFT(A137,7),Opérateur_Territoire!$B$2:$J$120,7,0),"à saisir (Opérateur_Territoire)")</f>
        <v>Direction de l’environnement et de l’agriculture – Service environnement et territoires – Place du Quartier Blanc – F-67964 STRASBOURG Cedex</v>
      </c>
      <c r="H137" s="35" t="str">
        <f aca="false">IFERROR(VLOOKUP(LEFT(A137,7),Opérateur_Territoire!$B$2:$J$120,8,0),"à saisir (Opérateur_Territoire)")</f>
        <v>03 88 76 64 06</v>
      </c>
      <c r="I137" s="35" t="str">
        <f aca="false">IFERROR(VLOOKUP(LEFT(A137,7),Opérateur_Territoire!$B$2:$J$120,9,0),"à saisir (Opérateur_Territoire)")</f>
        <v>vanessa.garnero@alsace.eu</v>
      </c>
      <c r="J137" s="35"/>
      <c r="K137" s="35"/>
      <c r="L137" s="36"/>
      <c r="M137" s="80"/>
      <c r="N137" s="80"/>
      <c r="O137" s="81"/>
      <c r="P137" s="82" t="str">
        <f aca="false">IF(AND(M137&lt;&gt;"",O137&lt;&gt;""),M137+O137,IF(AND(N137&lt;&gt;"",O137&lt;&gt;""),N137+O137,""))</f>
        <v/>
      </c>
      <c r="Q137" s="81"/>
      <c r="R137" s="82" t="str">
        <f aca="false">IF(AND(M137&lt;&gt;"",Q137&lt;&gt;""),M137+Q137,IF(AND(N137&lt;&gt;"",Q137&lt;&gt;""),N137+Q137,""))</f>
        <v/>
      </c>
      <c r="S137" s="83"/>
      <c r="T137" s="83"/>
      <c r="U137" s="83"/>
      <c r="V137" s="83"/>
      <c r="W137" s="84"/>
      <c r="X137" s="85"/>
      <c r="Y137" s="86"/>
      <c r="Z137" s="86"/>
      <c r="AA137" s="42"/>
      <c r="AB137" s="87"/>
      <c r="AC137" s="87"/>
      <c r="AD137" s="87"/>
      <c r="AE137" s="42"/>
      <c r="AF137" s="42"/>
      <c r="AG137" s="88"/>
      <c r="AH137" s="42"/>
      <c r="AI137" s="88"/>
      <c r="AJ137" s="42"/>
      <c r="AK137" s="88"/>
      <c r="AL137" s="42"/>
      <c r="AM137" s="88"/>
      <c r="AN137" s="42"/>
      <c r="AO137" s="88"/>
      <c r="AP137" s="42"/>
      <c r="AQ137" s="88"/>
      <c r="AR137" s="42"/>
      <c r="AS137" s="88"/>
      <c r="AT137" s="42"/>
      <c r="AU137" s="88"/>
      <c r="AV137" s="42"/>
      <c r="AW137" s="88"/>
      <c r="AX137" s="42"/>
      <c r="AY137" s="88"/>
      <c r="AZ137" s="42"/>
      <c r="BA137" s="88"/>
      <c r="BB137" s="42"/>
      <c r="BC137" s="88"/>
      <c r="BD137" s="89"/>
      <c r="BE137" s="89"/>
      <c r="BF137" s="90"/>
      <c r="BG137" s="90"/>
      <c r="BH137" s="91"/>
      <c r="BI137" s="92"/>
      <c r="BJ137" s="92"/>
      <c r="AMI137" s="19"/>
      <c r="AMJ137" s="19"/>
    </row>
    <row r="138" s="93" customFormat="true" ht="25.5" hidden="false" customHeight="true" outlineLevel="0" collapsed="false">
      <c r="A138" s="33" t="s">
        <v>966</v>
      </c>
      <c r="B138" s="34" t="str">
        <f aca="false">IF(A138="","saisir code MAEC (colonne A)",RIGHT(A138,4))</f>
        <v>MHU1</v>
      </c>
      <c r="C138" s="34" t="str">
        <f aca="false">IFERROR(VLOOKUP(LEFT(A138,7),Opérateur_Territoire!$B$2:$D$120,2,0),"à saisir (Opérateur_Territoire)")</f>
        <v>CeA</v>
      </c>
      <c r="D138" s="34" t="str">
        <f aca="false">LEFT(A138,7)</f>
        <v>GE_ZO15</v>
      </c>
      <c r="E138" s="34" t="str">
        <f aca="false">IFERROR(VLOOKUP(LEFT(A138,7),Opérateur_Territoire!$B$2:$D$120,3,0),"à saisir (Opérateur_Territoire)")</f>
        <v>Ried de la Zorn – Biodiversité – Avifaune (Agence de l'eau Rhin-Meuse)</v>
      </c>
      <c r="F138" s="35" t="str">
        <f aca="false">IFERROR(VLOOKUP(LEFT(A138,7),Opérateur_Territoire!$B$2:$J$120,6,0),"à saisir (Opérateur_Territoire)")</f>
        <v>Collectivité européenne d'Alsace</v>
      </c>
      <c r="G138" s="35" t="str">
        <f aca="false">IFERROR(VLOOKUP(LEFT(A138,7),Opérateur_Territoire!$B$2:$J$120,7,0),"à saisir (Opérateur_Territoire)")</f>
        <v>Direction de l’environnement et de l’agriculture – Service environnement et territoires – Place du Quartier Blanc – F-67964 STRASBOURG Cedex</v>
      </c>
      <c r="H138" s="35" t="str">
        <f aca="false">IFERROR(VLOOKUP(LEFT(A138,7),Opérateur_Territoire!$B$2:$J$120,8,0),"à saisir (Opérateur_Territoire)")</f>
        <v>03 88 76 64 06</v>
      </c>
      <c r="I138" s="35" t="str">
        <f aca="false">IFERROR(VLOOKUP(LEFT(A138,7),Opérateur_Territoire!$B$2:$J$120,9,0),"à saisir (Opérateur_Territoire)")</f>
        <v>vanessa.garnero@alsace.eu</v>
      </c>
      <c r="J138" s="35"/>
      <c r="K138" s="35"/>
      <c r="L138" s="36"/>
      <c r="M138" s="80"/>
      <c r="N138" s="80"/>
      <c r="O138" s="81"/>
      <c r="P138" s="82" t="str">
        <f aca="false">IF(AND(M138&lt;&gt;"",O138&lt;&gt;""),M138+O138,IF(AND(N138&lt;&gt;"",O138&lt;&gt;""),N138+O138,""))</f>
        <v/>
      </c>
      <c r="Q138" s="81"/>
      <c r="R138" s="82" t="str">
        <f aca="false">IF(AND(M138&lt;&gt;"",Q138&lt;&gt;""),M138+Q138,IF(AND(N138&lt;&gt;"",Q138&lt;&gt;""),N138+Q138,""))</f>
        <v/>
      </c>
      <c r="S138" s="83"/>
      <c r="T138" s="83"/>
      <c r="U138" s="83"/>
      <c r="V138" s="83"/>
      <c r="W138" s="84"/>
      <c r="X138" s="85"/>
      <c r="Y138" s="86"/>
      <c r="Z138" s="86"/>
      <c r="AA138" s="42"/>
      <c r="AB138" s="87"/>
      <c r="AC138" s="87"/>
      <c r="AD138" s="87"/>
      <c r="AE138" s="42"/>
      <c r="AF138" s="42"/>
      <c r="AG138" s="88"/>
      <c r="AH138" s="42"/>
      <c r="AI138" s="88"/>
      <c r="AJ138" s="42"/>
      <c r="AK138" s="88"/>
      <c r="AL138" s="42"/>
      <c r="AM138" s="88"/>
      <c r="AN138" s="42"/>
      <c r="AO138" s="88"/>
      <c r="AP138" s="42"/>
      <c r="AQ138" s="88"/>
      <c r="AR138" s="42"/>
      <c r="AS138" s="88"/>
      <c r="AT138" s="42"/>
      <c r="AU138" s="88"/>
      <c r="AV138" s="42"/>
      <c r="AW138" s="88"/>
      <c r="AX138" s="42"/>
      <c r="AY138" s="88"/>
      <c r="AZ138" s="42"/>
      <c r="BA138" s="88"/>
      <c r="BB138" s="42"/>
      <c r="BC138" s="88"/>
      <c r="BD138" s="89"/>
      <c r="BE138" s="89"/>
      <c r="BF138" s="90"/>
      <c r="BG138" s="90"/>
      <c r="BH138" s="91"/>
      <c r="BI138" s="92"/>
      <c r="BJ138" s="92"/>
      <c r="AMI138" s="19"/>
      <c r="AMJ138" s="19"/>
    </row>
    <row r="139" s="93" customFormat="true" ht="25.5" hidden="false" customHeight="true" outlineLevel="0" collapsed="false">
      <c r="A139" s="33" t="s">
        <v>967</v>
      </c>
      <c r="B139" s="34" t="str">
        <f aca="false">IF(A139="","saisir code MAEC (colonne A)",RIGHT(A139,4))</f>
        <v>MHU2</v>
      </c>
      <c r="C139" s="34" t="str">
        <f aca="false">IFERROR(VLOOKUP(LEFT(A139,7),Opérateur_Territoire!$B$2:$D$120,2,0),"à saisir (Opérateur_Territoire)")</f>
        <v>CeA</v>
      </c>
      <c r="D139" s="34" t="str">
        <f aca="false">LEFT(A139,7)</f>
        <v>GE_ZO15</v>
      </c>
      <c r="E139" s="34" t="str">
        <f aca="false">IFERROR(VLOOKUP(LEFT(A139,7),Opérateur_Territoire!$B$2:$D$120,3,0),"à saisir (Opérateur_Territoire)")</f>
        <v>Ried de la Zorn – Biodiversité – Avifaune (Agence de l'eau Rhin-Meuse)</v>
      </c>
      <c r="F139" s="35" t="str">
        <f aca="false">IFERROR(VLOOKUP(LEFT(A139,7),Opérateur_Territoire!$B$2:$J$120,6,0),"à saisir (Opérateur_Territoire)")</f>
        <v>Collectivité européenne d'Alsace</v>
      </c>
      <c r="G139" s="35" t="str">
        <f aca="false">IFERROR(VLOOKUP(LEFT(A139,7),Opérateur_Territoire!$B$2:$J$120,7,0),"à saisir (Opérateur_Territoire)")</f>
        <v>Direction de l’environnement et de l’agriculture – Service environnement et territoires – Place du Quartier Blanc – F-67964 STRASBOURG Cedex</v>
      </c>
      <c r="H139" s="35" t="str">
        <f aca="false">IFERROR(VLOOKUP(LEFT(A139,7),Opérateur_Territoire!$B$2:$J$120,8,0),"à saisir (Opérateur_Territoire)")</f>
        <v>03 88 76 64 06</v>
      </c>
      <c r="I139" s="35" t="str">
        <f aca="false">IFERROR(VLOOKUP(LEFT(A139,7),Opérateur_Territoire!$B$2:$J$120,9,0),"à saisir (Opérateur_Territoire)")</f>
        <v>vanessa.garnero@alsace.eu</v>
      </c>
      <c r="J139" s="35"/>
      <c r="K139" s="94"/>
      <c r="L139" s="36"/>
      <c r="M139" s="80"/>
      <c r="N139" s="80"/>
      <c r="O139" s="81"/>
      <c r="P139" s="82" t="str">
        <f aca="false">IF(AND(M139&lt;&gt;"",O139&lt;&gt;""),M139+O139,IF(AND(N139&lt;&gt;"",O139&lt;&gt;""),N139+O139,""))</f>
        <v/>
      </c>
      <c r="Q139" s="81"/>
      <c r="R139" s="82" t="str">
        <f aca="false">IF(AND(M139&lt;&gt;"",Q139&lt;&gt;""),M139+Q139,IF(AND(N139&lt;&gt;"",Q139&lt;&gt;""),N139+Q139,""))</f>
        <v/>
      </c>
      <c r="S139" s="83"/>
      <c r="T139" s="83"/>
      <c r="U139" s="83"/>
      <c r="V139" s="83"/>
      <c r="W139" s="84"/>
      <c r="X139" s="85"/>
      <c r="Y139" s="86"/>
      <c r="Z139" s="86"/>
      <c r="AA139" s="42"/>
      <c r="AB139" s="87"/>
      <c r="AC139" s="87"/>
      <c r="AD139" s="87"/>
      <c r="AE139" s="42"/>
      <c r="AF139" s="42"/>
      <c r="AG139" s="88"/>
      <c r="AH139" s="42"/>
      <c r="AI139" s="88"/>
      <c r="AJ139" s="42"/>
      <c r="AK139" s="88"/>
      <c r="AL139" s="42"/>
      <c r="AM139" s="88"/>
      <c r="AN139" s="42"/>
      <c r="AO139" s="88"/>
      <c r="AP139" s="42"/>
      <c r="AQ139" s="88"/>
      <c r="AR139" s="42"/>
      <c r="AS139" s="88"/>
      <c r="AT139" s="42"/>
      <c r="AU139" s="88"/>
      <c r="AV139" s="42"/>
      <c r="AW139" s="88"/>
      <c r="AX139" s="42"/>
      <c r="AY139" s="88"/>
      <c r="AZ139" s="42"/>
      <c r="BA139" s="88"/>
      <c r="BB139" s="42"/>
      <c r="BC139" s="88"/>
      <c r="BD139" s="89"/>
      <c r="BE139" s="89"/>
      <c r="BF139" s="90"/>
      <c r="BG139" s="90"/>
      <c r="BH139" s="91"/>
      <c r="BI139" s="92"/>
      <c r="BJ139" s="92"/>
      <c r="AMI139" s="19"/>
      <c r="AMJ139" s="19"/>
    </row>
    <row r="140" s="93" customFormat="true" ht="25.5" hidden="false" customHeight="true" outlineLevel="0" collapsed="false">
      <c r="A140" s="33" t="s">
        <v>968</v>
      </c>
      <c r="B140" s="34" t="str">
        <f aca="false">IF(A140="","saisir code MAEC (colonne A)",RIGHT(A140,4))</f>
        <v>ESP3</v>
      </c>
      <c r="C140" s="34" t="str">
        <f aca="false">IFERROR(VLOOKUP(LEFT(A140,7),Opérateur_Territoire!$B$2:$D$120,2,0),"à saisir (Opérateur_Territoire)")</f>
        <v>CeA</v>
      </c>
      <c r="D140" s="34" t="str">
        <f aca="false">LEFT(A140,7)</f>
        <v>GE_ZO25</v>
      </c>
      <c r="E140" s="34" t="str">
        <f aca="false">IFERROR(VLOOKUP(LEFT(A140,7),Opérateur_Territoire!$B$2:$D$120,3,0),"à saisir (Opérateur_Territoire)")</f>
        <v>Ried de la Zorn – Biodiversité – Maculinea (Agence de l'eau Rhin-Meuse)</v>
      </c>
      <c r="F140" s="35" t="str">
        <f aca="false">IFERROR(VLOOKUP(LEFT(A140,7),Opérateur_Territoire!$B$2:$J$120,6,0),"à saisir (Opérateur_Territoire)")</f>
        <v>Collectivité européenne d'Alsace</v>
      </c>
      <c r="G140" s="35" t="str">
        <f aca="false">IFERROR(VLOOKUP(LEFT(A140,7),Opérateur_Territoire!$B$2:$J$120,7,0),"à saisir (Opérateur_Territoire)")</f>
        <v>Direction de l’environnement et de l’agriculture – Service environnement et territoires – Place du Quartier Blanc – F-67964 STRASBOURG Cedex</v>
      </c>
      <c r="H140" s="35" t="str">
        <f aca="false">IFERROR(VLOOKUP(LEFT(A140,7),Opérateur_Territoire!$B$2:$J$120,8,0),"à saisir (Opérateur_Territoire)")</f>
        <v>03 88 76 64 06</v>
      </c>
      <c r="I140" s="35" t="str">
        <f aca="false">IFERROR(VLOOKUP(LEFT(A140,7),Opérateur_Territoire!$B$2:$J$120,9,0),"à saisir (Opérateur_Territoire)")</f>
        <v>vanessa.garnero@alsace.eu</v>
      </c>
      <c r="J140" s="35"/>
      <c r="K140" s="35"/>
      <c r="L140" s="36"/>
      <c r="M140" s="80"/>
      <c r="N140" s="80"/>
      <c r="O140" s="81"/>
      <c r="P140" s="82" t="str">
        <f aca="false">IF(AND(M140&lt;&gt;"",O140&lt;&gt;""),M140+O140,IF(AND(N140&lt;&gt;"",O140&lt;&gt;""),N140+O140,""))</f>
        <v/>
      </c>
      <c r="Q140" s="81"/>
      <c r="R140" s="82" t="str">
        <f aca="false">IF(AND(M140&lt;&gt;"",Q140&lt;&gt;""),M140+Q140,IF(AND(N140&lt;&gt;"",Q140&lt;&gt;""),N140+Q140,""))</f>
        <v/>
      </c>
      <c r="S140" s="83"/>
      <c r="T140" s="83"/>
      <c r="U140" s="83"/>
      <c r="V140" s="83"/>
      <c r="W140" s="84"/>
      <c r="X140" s="85"/>
      <c r="Y140" s="86"/>
      <c r="Z140" s="86"/>
      <c r="AA140" s="42"/>
      <c r="AB140" s="87"/>
      <c r="AC140" s="87"/>
      <c r="AD140" s="87"/>
      <c r="AE140" s="42"/>
      <c r="AF140" s="42"/>
      <c r="AG140" s="88"/>
      <c r="AH140" s="42"/>
      <c r="AI140" s="88"/>
      <c r="AJ140" s="42"/>
      <c r="AK140" s="88"/>
      <c r="AL140" s="42"/>
      <c r="AM140" s="88"/>
      <c r="AN140" s="42"/>
      <c r="AO140" s="88"/>
      <c r="AP140" s="42"/>
      <c r="AQ140" s="88"/>
      <c r="AR140" s="42"/>
      <c r="AS140" s="88"/>
      <c r="AT140" s="42"/>
      <c r="AU140" s="88"/>
      <c r="AV140" s="42"/>
      <c r="AW140" s="88"/>
      <c r="AX140" s="42"/>
      <c r="AY140" s="88"/>
      <c r="AZ140" s="42"/>
      <c r="BA140" s="88"/>
      <c r="BB140" s="42"/>
      <c r="BC140" s="88"/>
      <c r="BD140" s="89"/>
      <c r="BE140" s="89"/>
      <c r="BF140" s="90"/>
      <c r="BG140" s="90"/>
      <c r="BH140" s="91"/>
      <c r="BI140" s="92"/>
      <c r="BJ140" s="92"/>
      <c r="AMI140" s="19"/>
      <c r="AMJ140" s="19"/>
    </row>
    <row r="141" s="93" customFormat="true" ht="25.5" hidden="false" customHeight="true" outlineLevel="0" collapsed="false">
      <c r="A141" s="33" t="s">
        <v>969</v>
      </c>
      <c r="B141" s="34" t="str">
        <f aca="false">IF(A141="","saisir code MAEC (colonne A)",RIGHT(A141,4))</f>
        <v>MHU1</v>
      </c>
      <c r="C141" s="34" t="str">
        <f aca="false">IFERROR(VLOOKUP(LEFT(A141,7),Opérateur_Territoire!$B$2:$D$120,2,0),"à saisir (Opérateur_Territoire)")</f>
        <v>CeA</v>
      </c>
      <c r="D141" s="34" t="str">
        <f aca="false">LEFT(A141,7)</f>
        <v>GE_ZO25</v>
      </c>
      <c r="E141" s="34" t="str">
        <f aca="false">IFERROR(VLOOKUP(LEFT(A141,7),Opérateur_Territoire!$B$2:$D$120,3,0),"à saisir (Opérateur_Territoire)")</f>
        <v>Ried de la Zorn – Biodiversité – Maculinea (Agence de l'eau Rhin-Meuse)</v>
      </c>
      <c r="F141" s="35" t="str">
        <f aca="false">IFERROR(VLOOKUP(LEFT(A141,7),Opérateur_Territoire!$B$2:$J$120,6,0),"à saisir (Opérateur_Territoire)")</f>
        <v>Collectivité européenne d'Alsace</v>
      </c>
      <c r="G141" s="35" t="str">
        <f aca="false">IFERROR(VLOOKUP(LEFT(A141,7),Opérateur_Territoire!$B$2:$J$120,7,0),"à saisir (Opérateur_Territoire)")</f>
        <v>Direction de l’environnement et de l’agriculture – Service environnement et territoires – Place du Quartier Blanc – F-67964 STRASBOURG Cedex</v>
      </c>
      <c r="H141" s="35" t="str">
        <f aca="false">IFERROR(VLOOKUP(LEFT(A141,7),Opérateur_Territoire!$B$2:$J$120,8,0),"à saisir (Opérateur_Territoire)")</f>
        <v>03 88 76 64 06</v>
      </c>
      <c r="I141" s="35" t="str">
        <f aca="false">IFERROR(VLOOKUP(LEFT(A141,7),Opérateur_Territoire!$B$2:$J$120,9,0),"à saisir (Opérateur_Territoire)")</f>
        <v>vanessa.garnero@alsace.eu</v>
      </c>
      <c r="J141" s="35"/>
      <c r="K141" s="35"/>
      <c r="L141" s="36"/>
      <c r="M141" s="80"/>
      <c r="N141" s="80"/>
      <c r="O141" s="81"/>
      <c r="P141" s="82" t="str">
        <f aca="false">IF(AND(M141&lt;&gt;"",O141&lt;&gt;""),M141+O141,IF(AND(N141&lt;&gt;"",O141&lt;&gt;""),N141+O141,""))</f>
        <v/>
      </c>
      <c r="Q141" s="81"/>
      <c r="R141" s="82" t="str">
        <f aca="false">IF(AND(M141&lt;&gt;"",Q141&lt;&gt;""),M141+Q141,IF(AND(N141&lt;&gt;"",Q141&lt;&gt;""),N141+Q141,""))</f>
        <v/>
      </c>
      <c r="S141" s="83"/>
      <c r="T141" s="83"/>
      <c r="U141" s="83"/>
      <c r="V141" s="83"/>
      <c r="W141" s="84"/>
      <c r="X141" s="85"/>
      <c r="Y141" s="86"/>
      <c r="Z141" s="86"/>
      <c r="AA141" s="42"/>
      <c r="AB141" s="87"/>
      <c r="AC141" s="87"/>
      <c r="AD141" s="87"/>
      <c r="AE141" s="42"/>
      <c r="AF141" s="42"/>
      <c r="AG141" s="88"/>
      <c r="AH141" s="42"/>
      <c r="AI141" s="88"/>
      <c r="AJ141" s="42"/>
      <c r="AK141" s="88"/>
      <c r="AL141" s="42"/>
      <c r="AM141" s="88"/>
      <c r="AN141" s="42"/>
      <c r="AO141" s="88"/>
      <c r="AP141" s="42"/>
      <c r="AQ141" s="88"/>
      <c r="AR141" s="42"/>
      <c r="AS141" s="88"/>
      <c r="AT141" s="42"/>
      <c r="AU141" s="88"/>
      <c r="AV141" s="42"/>
      <c r="AW141" s="88"/>
      <c r="AX141" s="42"/>
      <c r="AY141" s="88"/>
      <c r="AZ141" s="42"/>
      <c r="BA141" s="88"/>
      <c r="BB141" s="42"/>
      <c r="BC141" s="88"/>
      <c r="BD141" s="89"/>
      <c r="BE141" s="89"/>
      <c r="BF141" s="90"/>
      <c r="BG141" s="90"/>
      <c r="BH141" s="91"/>
      <c r="BI141" s="92"/>
      <c r="BJ141" s="92"/>
      <c r="AMI141" s="19"/>
      <c r="AMJ141" s="19"/>
    </row>
    <row r="142" s="93" customFormat="true" ht="25.5" hidden="false" customHeight="true" outlineLevel="0" collapsed="false">
      <c r="A142" s="33" t="s">
        <v>970</v>
      </c>
      <c r="B142" s="34" t="str">
        <f aca="false">IF(A142="","saisir code MAEC (colonne A)",RIGHT(A142,4))</f>
        <v>MHU2</v>
      </c>
      <c r="C142" s="34" t="str">
        <f aca="false">IFERROR(VLOOKUP(LEFT(A142,7),Opérateur_Territoire!$B$2:$D$120,2,0),"à saisir (Opérateur_Territoire)")</f>
        <v>CeA</v>
      </c>
      <c r="D142" s="34" t="str">
        <f aca="false">LEFT(A142,7)</f>
        <v>GE_ZO25</v>
      </c>
      <c r="E142" s="34" t="str">
        <f aca="false">IFERROR(VLOOKUP(LEFT(A142,7),Opérateur_Territoire!$B$2:$D$120,3,0),"à saisir (Opérateur_Territoire)")</f>
        <v>Ried de la Zorn – Biodiversité – Maculinea (Agence de l'eau Rhin-Meuse)</v>
      </c>
      <c r="F142" s="35" t="str">
        <f aca="false">IFERROR(VLOOKUP(LEFT(A142,7),Opérateur_Territoire!$B$2:$J$120,6,0),"à saisir (Opérateur_Territoire)")</f>
        <v>Collectivité européenne d'Alsace</v>
      </c>
      <c r="G142" s="35" t="str">
        <f aca="false">IFERROR(VLOOKUP(LEFT(A142,7),Opérateur_Territoire!$B$2:$J$120,7,0),"à saisir (Opérateur_Territoire)")</f>
        <v>Direction de l’environnement et de l’agriculture – Service environnement et territoires – Place du Quartier Blanc – F-67964 STRASBOURG Cedex</v>
      </c>
      <c r="H142" s="35" t="str">
        <f aca="false">IFERROR(VLOOKUP(LEFT(A142,7),Opérateur_Territoire!$B$2:$J$120,8,0),"à saisir (Opérateur_Territoire)")</f>
        <v>03 88 76 64 06</v>
      </c>
      <c r="I142" s="35" t="str">
        <f aca="false">IFERROR(VLOOKUP(LEFT(A142,7),Opérateur_Territoire!$B$2:$J$120,9,0),"à saisir (Opérateur_Territoire)")</f>
        <v>vanessa.garnero@alsace.eu</v>
      </c>
      <c r="J142" s="35"/>
      <c r="K142" s="35"/>
      <c r="L142" s="36"/>
      <c r="M142" s="80"/>
      <c r="N142" s="80"/>
      <c r="O142" s="81"/>
      <c r="P142" s="82" t="str">
        <f aca="false">IF(AND(M142&lt;&gt;"",O142&lt;&gt;""),M142+O142,IF(AND(N142&lt;&gt;"",O142&lt;&gt;""),N142+O142,""))</f>
        <v/>
      </c>
      <c r="Q142" s="81"/>
      <c r="R142" s="82" t="str">
        <f aca="false">IF(AND(M142&lt;&gt;"",Q142&lt;&gt;""),M142+Q142,IF(AND(N142&lt;&gt;"",Q142&lt;&gt;""),N142+Q142,""))</f>
        <v/>
      </c>
      <c r="S142" s="83"/>
      <c r="T142" s="83"/>
      <c r="U142" s="83"/>
      <c r="V142" s="83"/>
      <c r="W142" s="84"/>
      <c r="X142" s="85"/>
      <c r="Y142" s="86"/>
      <c r="Z142" s="86"/>
      <c r="AA142" s="42"/>
      <c r="AB142" s="87"/>
      <c r="AC142" s="87"/>
      <c r="AD142" s="87"/>
      <c r="AE142" s="42"/>
      <c r="AF142" s="42"/>
      <c r="AG142" s="88"/>
      <c r="AH142" s="42"/>
      <c r="AI142" s="88"/>
      <c r="AJ142" s="42"/>
      <c r="AK142" s="88"/>
      <c r="AL142" s="42"/>
      <c r="AM142" s="88"/>
      <c r="AN142" s="42"/>
      <c r="AO142" s="88"/>
      <c r="AP142" s="42"/>
      <c r="AQ142" s="88"/>
      <c r="AR142" s="42"/>
      <c r="AS142" s="88"/>
      <c r="AT142" s="42"/>
      <c r="AU142" s="88"/>
      <c r="AV142" s="42"/>
      <c r="AW142" s="88"/>
      <c r="AX142" s="42"/>
      <c r="AY142" s="88"/>
      <c r="AZ142" s="42"/>
      <c r="BA142" s="88"/>
      <c r="BB142" s="42"/>
      <c r="BC142" s="88"/>
      <c r="BD142" s="89"/>
      <c r="BE142" s="89"/>
      <c r="BF142" s="90"/>
      <c r="BG142" s="90"/>
      <c r="BH142" s="91"/>
      <c r="BI142" s="92"/>
      <c r="BJ142" s="92"/>
      <c r="AMI142" s="19"/>
      <c r="AMJ142" s="19"/>
    </row>
    <row r="143" s="93" customFormat="true" ht="25.5" hidden="false" customHeight="true" outlineLevel="0" collapsed="false">
      <c r="A143" s="33" t="s">
        <v>971</v>
      </c>
      <c r="B143" s="34" t="str">
        <f aca="false">IF(A143="","saisir code MAEC (colonne A)",RIGHT(A143,4))</f>
        <v>ESP4</v>
      </c>
      <c r="C143" s="34" t="str">
        <f aca="false">IFERROR(VLOOKUP(LEFT(A143,7),Opérateur_Territoire!$B$2:$D$120,2,0),"à saisir (Opérateur_Territoire)")</f>
        <v>CeA</v>
      </c>
      <c r="D143" s="34" t="str">
        <f aca="false">LEFT(A143,7)</f>
        <v>GE_ZOXE</v>
      </c>
      <c r="E143" s="34" t="str">
        <f aca="false">IFERROR(VLOOKUP(LEFT(A143,7),Opérateur_Territoire!$B$2:$D$120,3,0),"à saisir (Opérateur_Territoire)")</f>
        <v>Ried de la Zorn – Eau (Agence de l'eau Rhin-Meuse)</v>
      </c>
      <c r="F143" s="35" t="str">
        <f aca="false">IFERROR(VLOOKUP(LEFT(A143,7),Opérateur_Territoire!$B$2:$J$120,6,0),"à saisir (Opérateur_Territoire)")</f>
        <v>Collectivité européenne d'Alsace</v>
      </c>
      <c r="G143" s="35" t="str">
        <f aca="false">IFERROR(VLOOKUP(LEFT(A143,7),Opérateur_Territoire!$B$2:$J$120,7,0),"à saisir (Opérateur_Territoire)")</f>
        <v>Direction de l’environnement et de l’agriculture – Service environnement et territoires – Place du Quartier Blanc – F-67964 STRASBOURG Cedex</v>
      </c>
      <c r="H143" s="35" t="str">
        <f aca="false">IFERROR(VLOOKUP(LEFT(A143,7),Opérateur_Territoire!$B$2:$J$120,8,0),"à saisir (Opérateur_Territoire)")</f>
        <v>03 88 76 64 06</v>
      </c>
      <c r="I143" s="35" t="str">
        <f aca="false">IFERROR(VLOOKUP(LEFT(A143,7),Opérateur_Territoire!$B$2:$J$120,9,0),"à saisir (Opérateur_Territoire)")</f>
        <v>vanessa.garnero@alsace.eu</v>
      </c>
      <c r="J143" s="35"/>
      <c r="K143" s="35"/>
      <c r="L143" s="36"/>
      <c r="M143" s="80"/>
      <c r="N143" s="80"/>
      <c r="O143" s="81"/>
      <c r="P143" s="82" t="str">
        <f aca="false">IF(AND(M143&lt;&gt;"",O143&lt;&gt;""),M143+O143,IF(AND(N143&lt;&gt;"",O143&lt;&gt;""),N143+O143,""))</f>
        <v/>
      </c>
      <c r="Q143" s="81"/>
      <c r="R143" s="82" t="str">
        <f aca="false">IF(AND(M143&lt;&gt;"",Q143&lt;&gt;""),M143+Q143,IF(AND(N143&lt;&gt;"",Q143&lt;&gt;""),N143+Q143,""))</f>
        <v/>
      </c>
      <c r="S143" s="83"/>
      <c r="T143" s="83"/>
      <c r="U143" s="83"/>
      <c r="V143" s="83"/>
      <c r="W143" s="84"/>
      <c r="X143" s="85"/>
      <c r="Y143" s="86"/>
      <c r="Z143" s="86"/>
      <c r="AA143" s="42"/>
      <c r="AB143" s="87"/>
      <c r="AC143" s="87"/>
      <c r="AD143" s="87"/>
      <c r="AE143" s="42"/>
      <c r="AF143" s="42"/>
      <c r="AG143" s="88"/>
      <c r="AH143" s="42"/>
      <c r="AI143" s="88"/>
      <c r="AJ143" s="42"/>
      <c r="AK143" s="88"/>
      <c r="AL143" s="42"/>
      <c r="AM143" s="88"/>
      <c r="AN143" s="42"/>
      <c r="AO143" s="88"/>
      <c r="AP143" s="42"/>
      <c r="AQ143" s="88"/>
      <c r="AR143" s="42"/>
      <c r="AS143" s="88"/>
      <c r="AT143" s="42"/>
      <c r="AU143" s="88"/>
      <c r="AV143" s="42"/>
      <c r="AW143" s="88"/>
      <c r="AX143" s="42"/>
      <c r="AY143" s="88"/>
      <c r="AZ143" s="42"/>
      <c r="BA143" s="88"/>
      <c r="BB143" s="42"/>
      <c r="BC143" s="88"/>
      <c r="BD143" s="89"/>
      <c r="BE143" s="89"/>
      <c r="BF143" s="90"/>
      <c r="BG143" s="90"/>
      <c r="BH143" s="91"/>
      <c r="BI143" s="92"/>
      <c r="BJ143" s="92"/>
      <c r="AMI143" s="19"/>
      <c r="AMJ143" s="19"/>
    </row>
    <row r="144" s="93" customFormat="true" ht="25.5" hidden="false" customHeight="true" outlineLevel="0" collapsed="false">
      <c r="A144" s="33" t="s">
        <v>972</v>
      </c>
      <c r="B144" s="34" t="str">
        <f aca="false">IF(A144="","saisir code MAEC (colonne A)",RIGHT(A144,4))</f>
        <v>MHU1</v>
      </c>
      <c r="C144" s="34" t="str">
        <f aca="false">IFERROR(VLOOKUP(LEFT(A144,7),Opérateur_Territoire!$B$2:$D$120,2,0),"à saisir (Opérateur_Territoire)")</f>
        <v>CeA</v>
      </c>
      <c r="D144" s="34" t="str">
        <f aca="false">LEFT(A144,7)</f>
        <v>GE_ZOXE</v>
      </c>
      <c r="E144" s="34" t="str">
        <f aca="false">IFERROR(VLOOKUP(LEFT(A144,7),Opérateur_Territoire!$B$2:$D$120,3,0),"à saisir (Opérateur_Territoire)")</f>
        <v>Ried de la Zorn – Eau (Agence de l'eau Rhin-Meuse)</v>
      </c>
      <c r="F144" s="35" t="str">
        <f aca="false">IFERROR(VLOOKUP(LEFT(A144,7),Opérateur_Territoire!$B$2:$J$120,6,0),"à saisir (Opérateur_Territoire)")</f>
        <v>Collectivité européenne d'Alsace</v>
      </c>
      <c r="G144" s="35" t="str">
        <f aca="false">IFERROR(VLOOKUP(LEFT(A144,7),Opérateur_Territoire!$B$2:$J$120,7,0),"à saisir (Opérateur_Territoire)")</f>
        <v>Direction de l’environnement et de l’agriculture – Service environnement et territoires – Place du Quartier Blanc – F-67964 STRASBOURG Cedex</v>
      </c>
      <c r="H144" s="35" t="str">
        <f aca="false">IFERROR(VLOOKUP(LEFT(A144,7),Opérateur_Territoire!$B$2:$J$120,8,0),"à saisir (Opérateur_Territoire)")</f>
        <v>03 88 76 64 06</v>
      </c>
      <c r="I144" s="35" t="str">
        <f aca="false">IFERROR(VLOOKUP(LEFT(A144,7),Opérateur_Territoire!$B$2:$J$120,9,0),"à saisir (Opérateur_Territoire)")</f>
        <v>vanessa.garnero@alsace.eu</v>
      </c>
      <c r="J144" s="35"/>
      <c r="K144" s="35"/>
      <c r="L144" s="36"/>
      <c r="M144" s="80"/>
      <c r="N144" s="80"/>
      <c r="O144" s="81"/>
      <c r="P144" s="82" t="str">
        <f aca="false">IF(AND(M144&lt;&gt;"",O144&lt;&gt;""),M144+O144,IF(AND(N144&lt;&gt;"",O144&lt;&gt;""),N144+O144,""))</f>
        <v/>
      </c>
      <c r="Q144" s="81"/>
      <c r="R144" s="82" t="str">
        <f aca="false">IF(AND(M144&lt;&gt;"",Q144&lt;&gt;""),M144+Q144,IF(AND(N144&lt;&gt;"",Q144&lt;&gt;""),N144+Q144,""))</f>
        <v/>
      </c>
      <c r="S144" s="83"/>
      <c r="T144" s="83"/>
      <c r="U144" s="83"/>
      <c r="V144" s="83"/>
      <c r="W144" s="84"/>
      <c r="X144" s="85"/>
      <c r="Y144" s="86"/>
      <c r="Z144" s="86"/>
      <c r="AA144" s="42"/>
      <c r="AB144" s="87"/>
      <c r="AC144" s="87"/>
      <c r="AD144" s="87"/>
      <c r="AE144" s="42"/>
      <c r="AF144" s="42"/>
      <c r="AG144" s="88"/>
      <c r="AH144" s="42"/>
      <c r="AI144" s="88"/>
      <c r="AJ144" s="42"/>
      <c r="AK144" s="88"/>
      <c r="AL144" s="42"/>
      <c r="AM144" s="88"/>
      <c r="AN144" s="42"/>
      <c r="AO144" s="88"/>
      <c r="AP144" s="42"/>
      <c r="AQ144" s="88"/>
      <c r="AR144" s="42"/>
      <c r="AS144" s="88"/>
      <c r="AT144" s="42"/>
      <c r="AU144" s="88"/>
      <c r="AV144" s="42"/>
      <c r="AW144" s="88"/>
      <c r="AX144" s="42"/>
      <c r="AY144" s="88"/>
      <c r="AZ144" s="42"/>
      <c r="BA144" s="88"/>
      <c r="BB144" s="42"/>
      <c r="BC144" s="88"/>
      <c r="BD144" s="89"/>
      <c r="BE144" s="89"/>
      <c r="BF144" s="90"/>
      <c r="BG144" s="90"/>
      <c r="BH144" s="91"/>
      <c r="BI144" s="92"/>
      <c r="BJ144" s="92"/>
      <c r="AMI144" s="19"/>
      <c r="AMJ144" s="19"/>
    </row>
    <row r="145" s="93" customFormat="true" ht="25.5" hidden="false" customHeight="true" outlineLevel="0" collapsed="false">
      <c r="A145" s="33" t="s">
        <v>973</v>
      </c>
      <c r="B145" s="34" t="str">
        <f aca="false">IF(A145="","saisir code MAEC (colonne A)",RIGHT(A145,4))</f>
        <v>MHU2</v>
      </c>
      <c r="C145" s="34" t="str">
        <f aca="false">IFERROR(VLOOKUP(LEFT(A145,7),Opérateur_Territoire!$B$2:$D$120,2,0),"à saisir (Opérateur_Territoire)")</f>
        <v>CeA</v>
      </c>
      <c r="D145" s="34" t="str">
        <f aca="false">LEFT(A145,7)</f>
        <v>GE_ZOXE</v>
      </c>
      <c r="E145" s="34" t="str">
        <f aca="false">IFERROR(VLOOKUP(LEFT(A145,7),Opérateur_Territoire!$B$2:$D$120,3,0),"à saisir (Opérateur_Territoire)")</f>
        <v>Ried de la Zorn – Eau (Agence de l'eau Rhin-Meuse)</v>
      </c>
      <c r="F145" s="35" t="str">
        <f aca="false">IFERROR(VLOOKUP(LEFT(A145,7),Opérateur_Territoire!$B$2:$J$120,6,0),"à saisir (Opérateur_Territoire)")</f>
        <v>Collectivité européenne d'Alsace</v>
      </c>
      <c r="G145" s="35" t="str">
        <f aca="false">IFERROR(VLOOKUP(LEFT(A145,7),Opérateur_Territoire!$B$2:$J$120,7,0),"à saisir (Opérateur_Territoire)")</f>
        <v>Direction de l’environnement et de l’agriculture – Service environnement et territoires – Place du Quartier Blanc – F-67964 STRASBOURG Cedex</v>
      </c>
      <c r="H145" s="35" t="str">
        <f aca="false">IFERROR(VLOOKUP(LEFT(A145,7),Opérateur_Territoire!$B$2:$J$120,8,0),"à saisir (Opérateur_Territoire)")</f>
        <v>03 88 76 64 06</v>
      </c>
      <c r="I145" s="35" t="str">
        <f aca="false">IFERROR(VLOOKUP(LEFT(A145,7),Opérateur_Territoire!$B$2:$J$120,9,0),"à saisir (Opérateur_Territoire)")</f>
        <v>vanessa.garnero@alsace.eu</v>
      </c>
      <c r="J145" s="35"/>
      <c r="K145" s="35"/>
      <c r="L145" s="36"/>
      <c r="M145" s="80"/>
      <c r="N145" s="80"/>
      <c r="O145" s="81"/>
      <c r="P145" s="82" t="str">
        <f aca="false">IF(AND(M145&lt;&gt;"",O145&lt;&gt;""),M145+O145,IF(AND(N145&lt;&gt;"",O145&lt;&gt;""),N145+O145,""))</f>
        <v/>
      </c>
      <c r="Q145" s="81"/>
      <c r="R145" s="82" t="str">
        <f aca="false">IF(AND(M145&lt;&gt;"",Q145&lt;&gt;""),M145+Q145,IF(AND(N145&lt;&gt;"",Q145&lt;&gt;""),N145+Q145,""))</f>
        <v/>
      </c>
      <c r="S145" s="83"/>
      <c r="T145" s="83"/>
      <c r="U145" s="83"/>
      <c r="V145" s="83"/>
      <c r="W145" s="84"/>
      <c r="X145" s="85"/>
      <c r="Y145" s="86"/>
      <c r="Z145" s="86"/>
      <c r="AA145" s="42"/>
      <c r="AB145" s="87"/>
      <c r="AC145" s="87"/>
      <c r="AD145" s="87"/>
      <c r="AE145" s="42"/>
      <c r="AF145" s="42"/>
      <c r="AG145" s="88"/>
      <c r="AH145" s="42"/>
      <c r="AI145" s="88"/>
      <c r="AJ145" s="42"/>
      <c r="AK145" s="88"/>
      <c r="AL145" s="42"/>
      <c r="AM145" s="88"/>
      <c r="AN145" s="42"/>
      <c r="AO145" s="88"/>
      <c r="AP145" s="42"/>
      <c r="AQ145" s="88"/>
      <c r="AR145" s="42"/>
      <c r="AS145" s="88"/>
      <c r="AT145" s="42"/>
      <c r="AU145" s="88"/>
      <c r="AV145" s="42"/>
      <c r="AW145" s="88"/>
      <c r="AX145" s="42"/>
      <c r="AY145" s="88"/>
      <c r="AZ145" s="42"/>
      <c r="BA145" s="88"/>
      <c r="BB145" s="42"/>
      <c r="BC145" s="88"/>
      <c r="BD145" s="89"/>
      <c r="BE145" s="89"/>
      <c r="BF145" s="90"/>
      <c r="BG145" s="90"/>
      <c r="BH145" s="91"/>
      <c r="BI145" s="92"/>
      <c r="BJ145" s="92"/>
      <c r="AMI145" s="19"/>
      <c r="AMJ145" s="19"/>
    </row>
    <row r="146" s="93" customFormat="true" ht="25.5" hidden="false" customHeight="true" outlineLevel="0" collapsed="false">
      <c r="A146" s="33" t="s">
        <v>974</v>
      </c>
      <c r="B146" s="34" t="str">
        <f aca="false">IF(A146="","saisir code MAEC (colonne A)",RIGHT(A146,4))</f>
        <v>ESP3</v>
      </c>
      <c r="C146" s="34" t="str">
        <f aca="false">IFERROR(VLOOKUP(LEFT(A146,7),Opérateur_Territoire!$B$2:$D$120,2,0),"à saisir (Opérateur_Territoire)")</f>
        <v>CEN Lorraine</v>
      </c>
      <c r="D146" s="34" t="str">
        <f aca="false">LEFT(A146,7)</f>
        <v>GE_ALLN</v>
      </c>
      <c r="E146" s="34" t="str">
        <f aca="false">IFERROR(VLOOKUP(LEFT(A146,7),Opérateur_Territoire!$B$2:$D$120,3,0),"à saisir (Opérateur_Territoire)")</f>
        <v>Pelouses et prairies d’Allamps – Natura 2000</v>
      </c>
      <c r="F146" s="35" t="str">
        <f aca="false">IFERROR(VLOOKUP(LEFT(A146,7),Opérateur_Territoire!$B$2:$J$120,6,0),"à saisir (Opérateur_Territoire)")</f>
        <v>Conservatoire d'espaces naturels de Lorraine</v>
      </c>
      <c r="G146" s="35" t="str">
        <f aca="false">IFERROR(VLOOKUP(LEFT(A146,7),Opérateur_Territoire!$B$2:$J$120,7,0),"à saisir (Opérateur_Territoire)")</f>
        <v>3 rue du Président Robert Schuman – 57400 SARREBOURG</v>
      </c>
      <c r="H146" s="35" t="str">
        <f aca="false">IFERROR(VLOOKUP(LEFT(A146,7),Opérateur_Territoire!$B$2:$J$120,8,0),"à saisir (Opérateur_Territoire)")</f>
        <v>06 31 07 14 25</v>
      </c>
      <c r="I146" s="35" t="str">
        <f aca="false">IFERROR(VLOOKUP(LEFT(A146,7),Opérateur_Territoire!$B$2:$J$120,9,0),"à saisir (Opérateur_Territoire)")</f>
        <v>e.destrieux@cen-lorraine.fr</v>
      </c>
      <c r="J146" s="35"/>
      <c r="K146" s="35"/>
      <c r="L146" s="36"/>
      <c r="M146" s="80"/>
      <c r="N146" s="80"/>
      <c r="O146" s="81"/>
      <c r="P146" s="82" t="str">
        <f aca="false">IF(AND(M146&lt;&gt;"",O146&lt;&gt;""),M146+O146,IF(AND(N146&lt;&gt;"",O146&lt;&gt;""),N146+O146,""))</f>
        <v/>
      </c>
      <c r="Q146" s="81"/>
      <c r="R146" s="82" t="str">
        <f aca="false">IF(AND(M146&lt;&gt;"",Q146&lt;&gt;""),M146+Q146,IF(AND(N146&lt;&gt;"",Q146&lt;&gt;""),N146+Q146,""))</f>
        <v/>
      </c>
      <c r="S146" s="83"/>
      <c r="T146" s="83"/>
      <c r="U146" s="83"/>
      <c r="V146" s="83"/>
      <c r="W146" s="84"/>
      <c r="X146" s="85"/>
      <c r="Y146" s="86"/>
      <c r="Z146" s="86"/>
      <c r="AA146" s="42"/>
      <c r="AB146" s="87"/>
      <c r="AC146" s="87"/>
      <c r="AD146" s="87"/>
      <c r="AE146" s="42"/>
      <c r="AF146" s="42"/>
      <c r="AG146" s="88"/>
      <c r="AH146" s="42"/>
      <c r="AI146" s="88"/>
      <c r="AJ146" s="42"/>
      <c r="AK146" s="88"/>
      <c r="AL146" s="42"/>
      <c r="AM146" s="88"/>
      <c r="AN146" s="42"/>
      <c r="AO146" s="88"/>
      <c r="AP146" s="42"/>
      <c r="AQ146" s="88"/>
      <c r="AR146" s="42"/>
      <c r="AS146" s="88"/>
      <c r="AT146" s="42"/>
      <c r="AU146" s="88"/>
      <c r="AV146" s="42"/>
      <c r="AW146" s="88"/>
      <c r="AX146" s="42"/>
      <c r="AY146" s="88"/>
      <c r="AZ146" s="42"/>
      <c r="BA146" s="88"/>
      <c r="BB146" s="42"/>
      <c r="BC146" s="88"/>
      <c r="BD146" s="89"/>
      <c r="BE146" s="89"/>
      <c r="BF146" s="90"/>
      <c r="BG146" s="90"/>
      <c r="BH146" s="91"/>
      <c r="BI146" s="92"/>
      <c r="BJ146" s="92"/>
      <c r="AMI146" s="19"/>
      <c r="AMJ146" s="19"/>
    </row>
    <row r="147" s="93" customFormat="true" ht="25.5" hidden="false" customHeight="true" outlineLevel="0" collapsed="false">
      <c r="A147" s="33" t="s">
        <v>975</v>
      </c>
      <c r="B147" s="34" t="str">
        <f aca="false">IF(A147="","saisir code MAEC (colonne A)",RIGHT(A147,4))</f>
        <v>MHU1</v>
      </c>
      <c r="C147" s="34" t="str">
        <f aca="false">IFERROR(VLOOKUP(LEFT(A147,7),Opérateur_Territoire!$B$2:$D$120,2,0),"à saisir (Opérateur_Territoire)")</f>
        <v>CEN Lorraine</v>
      </c>
      <c r="D147" s="34" t="str">
        <f aca="false">LEFT(A147,7)</f>
        <v>GE_ALLN</v>
      </c>
      <c r="E147" s="34" t="str">
        <f aca="false">IFERROR(VLOOKUP(LEFT(A147,7),Opérateur_Territoire!$B$2:$D$120,3,0),"à saisir (Opérateur_Territoire)")</f>
        <v>Pelouses et prairies d’Allamps – Natura 2000</v>
      </c>
      <c r="F147" s="35" t="str">
        <f aca="false">IFERROR(VLOOKUP(LEFT(A147,7),Opérateur_Territoire!$B$2:$J$120,6,0),"à saisir (Opérateur_Territoire)")</f>
        <v>Conservatoire d'espaces naturels de Lorraine</v>
      </c>
      <c r="G147" s="35" t="str">
        <f aca="false">IFERROR(VLOOKUP(LEFT(A147,7),Opérateur_Territoire!$B$2:$J$120,7,0),"à saisir (Opérateur_Territoire)")</f>
        <v>3 rue du Président Robert Schuman – 57400 SARREBOURG</v>
      </c>
      <c r="H147" s="35" t="str">
        <f aca="false">IFERROR(VLOOKUP(LEFT(A147,7),Opérateur_Territoire!$B$2:$J$120,8,0),"à saisir (Opérateur_Territoire)")</f>
        <v>06 31 07 14 25</v>
      </c>
      <c r="I147" s="35" t="str">
        <f aca="false">IFERROR(VLOOKUP(LEFT(A147,7),Opérateur_Territoire!$B$2:$J$120,9,0),"à saisir (Opérateur_Territoire)")</f>
        <v>e.destrieux@cen-lorraine.fr</v>
      </c>
      <c r="J147" s="35"/>
      <c r="K147" s="35"/>
      <c r="L147" s="36"/>
      <c r="M147" s="80"/>
      <c r="N147" s="80"/>
      <c r="O147" s="81"/>
      <c r="P147" s="82" t="str">
        <f aca="false">IF(AND(M147&lt;&gt;"",O147&lt;&gt;""),M147+O147,IF(AND(N147&lt;&gt;"",O147&lt;&gt;""),N147+O147,""))</f>
        <v/>
      </c>
      <c r="Q147" s="81"/>
      <c r="R147" s="82" t="str">
        <f aca="false">IF(AND(M147&lt;&gt;"",Q147&lt;&gt;""),M147+Q147,IF(AND(N147&lt;&gt;"",Q147&lt;&gt;""),N147+Q147,""))</f>
        <v/>
      </c>
      <c r="S147" s="83"/>
      <c r="T147" s="83"/>
      <c r="U147" s="83"/>
      <c r="V147" s="83"/>
      <c r="W147" s="84"/>
      <c r="X147" s="85"/>
      <c r="Y147" s="86"/>
      <c r="Z147" s="86"/>
      <c r="AA147" s="42"/>
      <c r="AB147" s="87"/>
      <c r="AC147" s="87"/>
      <c r="AD147" s="87"/>
      <c r="AE147" s="42"/>
      <c r="AF147" s="42"/>
      <c r="AG147" s="88"/>
      <c r="AH147" s="42"/>
      <c r="AI147" s="88"/>
      <c r="AJ147" s="42"/>
      <c r="AK147" s="88"/>
      <c r="AL147" s="42"/>
      <c r="AM147" s="88"/>
      <c r="AN147" s="42"/>
      <c r="AO147" s="88"/>
      <c r="AP147" s="42"/>
      <c r="AQ147" s="88"/>
      <c r="AR147" s="42"/>
      <c r="AS147" s="88"/>
      <c r="AT147" s="42"/>
      <c r="AU147" s="88"/>
      <c r="AV147" s="42"/>
      <c r="AW147" s="88"/>
      <c r="AX147" s="42"/>
      <c r="AY147" s="88"/>
      <c r="AZ147" s="42"/>
      <c r="BA147" s="88"/>
      <c r="BB147" s="42"/>
      <c r="BC147" s="88"/>
      <c r="BD147" s="89"/>
      <c r="BE147" s="89"/>
      <c r="BF147" s="90"/>
      <c r="BG147" s="90"/>
      <c r="BH147" s="91"/>
      <c r="BI147" s="92"/>
      <c r="BJ147" s="92"/>
      <c r="AMI147" s="19"/>
      <c r="AMJ147" s="19"/>
    </row>
    <row r="148" s="93" customFormat="true" ht="25.5" hidden="false" customHeight="true" outlineLevel="0" collapsed="false">
      <c r="A148" s="33" t="s">
        <v>976</v>
      </c>
      <c r="B148" s="34" t="str">
        <f aca="false">IF(A148="","saisir code MAEC (colonne A)",RIGHT(A148,4))</f>
        <v>ESP3</v>
      </c>
      <c r="C148" s="34" t="str">
        <f aca="false">IFERROR(VLOOKUP(LEFT(A148,7),Opérateur_Territoire!$B$2:$D$120,2,0),"à saisir (Opérateur_Territoire)")</f>
        <v>CEN Lorraine</v>
      </c>
      <c r="D148" s="34" t="str">
        <f aca="false">LEFT(A148,7)</f>
        <v>GE_AM12</v>
      </c>
      <c r="E148" s="34" t="str">
        <f aca="false">IFERROR(VLOOKUP(LEFT(A148,7),Opérateur_Territoire!$B$2:$D$120,3,0),"à saisir (Opérateur_Territoire)")</f>
        <v>Azurés des paluds Moselle Est – Prairies à Sanguisorbe – Biodiversité 2 (Agence de l'eau Rhin-Meuse)</v>
      </c>
      <c r="F148" s="35" t="str">
        <f aca="false">IFERROR(VLOOKUP(LEFT(A148,7),Opérateur_Territoire!$B$2:$J$120,6,0),"à saisir (Opérateur_Territoire)")</f>
        <v>Conservatoire d'espaces naturel de Lorraine</v>
      </c>
      <c r="G148" s="35" t="str">
        <f aca="false">IFERROR(VLOOKUP(LEFT(A148,7),Opérateur_Territoire!$B$2:$J$120,7,0),"à saisir (Opérateur_Territoire)")</f>
        <v>3 rue du Président Robert Schuman – 57400 SARREBOURG</v>
      </c>
      <c r="H148" s="35" t="str">
        <f aca="false">IFERROR(VLOOKUP(LEFT(A148,7),Opérateur_Territoire!$B$2:$J$120,8,0),"à saisir (Opérateur_Territoire)")</f>
        <v>Laura JAILLARD - chargée de mission territoriale Moselle : 06.31.07.31.36</v>
      </c>
      <c r="I148" s="35" t="str">
        <f aca="false">IFERROR(VLOOKUP(LEFT(A148,7),Opérateur_Territoire!$B$2:$J$120,9,0),"à saisir (Opérateur_Territoire)")</f>
        <v>l.jaillard@cen-lorraine.fr</v>
      </c>
      <c r="J148" s="35"/>
      <c r="K148" s="35"/>
      <c r="L148" s="36"/>
      <c r="M148" s="80"/>
      <c r="N148" s="80"/>
      <c r="O148" s="81"/>
      <c r="P148" s="82" t="str">
        <f aca="false">IF(AND(M148&lt;&gt;"",O148&lt;&gt;""),M148+O148,IF(AND(N148&lt;&gt;"",O148&lt;&gt;""),N148+O148,""))</f>
        <v/>
      </c>
      <c r="Q148" s="81"/>
      <c r="R148" s="82" t="str">
        <f aca="false">IF(AND(M148&lt;&gt;"",Q148&lt;&gt;""),M148+Q148,IF(AND(N148&lt;&gt;"",Q148&lt;&gt;""),N148+Q148,""))</f>
        <v/>
      </c>
      <c r="S148" s="83"/>
      <c r="T148" s="83"/>
      <c r="U148" s="83"/>
      <c r="V148" s="83"/>
      <c r="W148" s="84"/>
      <c r="X148" s="85"/>
      <c r="Y148" s="86"/>
      <c r="Z148" s="86"/>
      <c r="AA148" s="42"/>
      <c r="AB148" s="87"/>
      <c r="AC148" s="87"/>
      <c r="AD148" s="87"/>
      <c r="AE148" s="42"/>
      <c r="AF148" s="42"/>
      <c r="AG148" s="88"/>
      <c r="AH148" s="42"/>
      <c r="AI148" s="88"/>
      <c r="AJ148" s="42"/>
      <c r="AK148" s="88"/>
      <c r="AL148" s="42"/>
      <c r="AM148" s="88"/>
      <c r="AN148" s="42"/>
      <c r="AO148" s="88"/>
      <c r="AP148" s="42"/>
      <c r="AQ148" s="88"/>
      <c r="AR148" s="42"/>
      <c r="AS148" s="88"/>
      <c r="AT148" s="42"/>
      <c r="AU148" s="88"/>
      <c r="AV148" s="42"/>
      <c r="AW148" s="88"/>
      <c r="AX148" s="42"/>
      <c r="AY148" s="88"/>
      <c r="AZ148" s="42"/>
      <c r="BA148" s="88"/>
      <c r="BB148" s="42"/>
      <c r="BC148" s="88"/>
      <c r="BD148" s="89"/>
      <c r="BE148" s="89"/>
      <c r="BF148" s="90"/>
      <c r="BG148" s="90"/>
      <c r="BH148" s="91"/>
      <c r="BI148" s="92"/>
      <c r="BJ148" s="92"/>
      <c r="AMI148" s="19"/>
      <c r="AMJ148" s="19"/>
    </row>
    <row r="149" s="93" customFormat="true" ht="25.5" hidden="false" customHeight="true" outlineLevel="0" collapsed="false">
      <c r="A149" s="33" t="s">
        <v>977</v>
      </c>
      <c r="B149" s="34" t="str">
        <f aca="false">IF(A149="","saisir code MAEC (colonne A)",RIGHT(A149,4))</f>
        <v>MHU1</v>
      </c>
      <c r="C149" s="34" t="str">
        <f aca="false">IFERROR(VLOOKUP(LEFT(A149,7),Opérateur_Territoire!$B$2:$D$120,2,0),"à saisir (Opérateur_Territoire)")</f>
        <v>CEN Lorraine</v>
      </c>
      <c r="D149" s="34" t="str">
        <f aca="false">LEFT(A149,7)</f>
        <v>GE_AM12</v>
      </c>
      <c r="E149" s="34" t="str">
        <f aca="false">IFERROR(VLOOKUP(LEFT(A149,7),Opérateur_Territoire!$B$2:$D$120,3,0),"à saisir (Opérateur_Territoire)")</f>
        <v>Azurés des paluds Moselle Est – Prairies à Sanguisorbe – Biodiversité 2 (Agence de l'eau Rhin-Meuse)</v>
      </c>
      <c r="F149" s="35" t="str">
        <f aca="false">IFERROR(VLOOKUP(LEFT(A149,7),Opérateur_Territoire!$B$2:$J$120,6,0),"à saisir (Opérateur_Territoire)")</f>
        <v>Conservatoire d'espaces naturel de Lorraine</v>
      </c>
      <c r="G149" s="35" t="str">
        <f aca="false">IFERROR(VLOOKUP(LEFT(A149,7),Opérateur_Territoire!$B$2:$J$120,7,0),"à saisir (Opérateur_Territoire)")</f>
        <v>3 rue du Président Robert Schuman – 57400 SARREBOURG</v>
      </c>
      <c r="H149" s="35" t="str">
        <f aca="false">IFERROR(VLOOKUP(LEFT(A149,7),Opérateur_Territoire!$B$2:$J$120,8,0),"à saisir (Opérateur_Territoire)")</f>
        <v>Laura JAILLARD - chargée de mission territoriale Moselle : 06.31.07.31.36</v>
      </c>
      <c r="I149" s="35" t="str">
        <f aca="false">IFERROR(VLOOKUP(LEFT(A149,7),Opérateur_Territoire!$B$2:$J$120,9,0),"à saisir (Opérateur_Territoire)")</f>
        <v>l.jaillard@cen-lorraine.fr</v>
      </c>
      <c r="J149" s="35"/>
      <c r="K149" s="35"/>
      <c r="L149" s="36"/>
      <c r="M149" s="80"/>
      <c r="N149" s="80"/>
      <c r="O149" s="81"/>
      <c r="P149" s="82" t="str">
        <f aca="false">IF(AND(M149&lt;&gt;"",O149&lt;&gt;""),M149+O149,IF(AND(N149&lt;&gt;"",O149&lt;&gt;""),N149+O149,""))</f>
        <v/>
      </c>
      <c r="Q149" s="81"/>
      <c r="R149" s="82" t="str">
        <f aca="false">IF(AND(M149&lt;&gt;"",Q149&lt;&gt;""),M149+Q149,IF(AND(N149&lt;&gt;"",Q149&lt;&gt;""),N149+Q149,""))</f>
        <v/>
      </c>
      <c r="S149" s="83"/>
      <c r="T149" s="83"/>
      <c r="U149" s="83"/>
      <c r="V149" s="83"/>
      <c r="W149" s="84"/>
      <c r="X149" s="85"/>
      <c r="Y149" s="86"/>
      <c r="Z149" s="86"/>
      <c r="AA149" s="42"/>
      <c r="AB149" s="87"/>
      <c r="AC149" s="87"/>
      <c r="AD149" s="87"/>
      <c r="AE149" s="42"/>
      <c r="AF149" s="42"/>
      <c r="AG149" s="88"/>
      <c r="AH149" s="42"/>
      <c r="AI149" s="88"/>
      <c r="AJ149" s="42"/>
      <c r="AK149" s="88"/>
      <c r="AL149" s="42"/>
      <c r="AM149" s="88"/>
      <c r="AN149" s="42"/>
      <c r="AO149" s="88"/>
      <c r="AP149" s="42"/>
      <c r="AQ149" s="88"/>
      <c r="AR149" s="42"/>
      <c r="AS149" s="88"/>
      <c r="AT149" s="42"/>
      <c r="AU149" s="88"/>
      <c r="AV149" s="42"/>
      <c r="AW149" s="88"/>
      <c r="AX149" s="42"/>
      <c r="AY149" s="88"/>
      <c r="AZ149" s="42"/>
      <c r="BA149" s="88"/>
      <c r="BB149" s="42"/>
      <c r="BC149" s="88"/>
      <c r="BD149" s="89"/>
      <c r="BE149" s="89"/>
      <c r="BF149" s="90"/>
      <c r="BG149" s="90"/>
      <c r="BH149" s="91"/>
      <c r="BI149" s="92"/>
      <c r="BJ149" s="92"/>
      <c r="AMI149" s="19"/>
      <c r="AMJ149" s="19"/>
    </row>
    <row r="150" s="93" customFormat="true" ht="25.5" hidden="false" customHeight="true" outlineLevel="0" collapsed="false">
      <c r="A150" s="33" t="s">
        <v>978</v>
      </c>
      <c r="B150" s="34" t="str">
        <f aca="false">IF(A150="","saisir code MAEC (colonne A)",RIGHT(A150,4))</f>
        <v>ESP3</v>
      </c>
      <c r="C150" s="34" t="str">
        <f aca="false">IFERROR(VLOOKUP(LEFT(A150,7),Opérateur_Territoire!$B$2:$D$120,2,0),"à saisir (Opérateur_Territoire)")</f>
        <v>CEN Lorraine</v>
      </c>
      <c r="D150" s="34" t="str">
        <f aca="false">LEFT(A150,7)</f>
        <v>GE_AM22</v>
      </c>
      <c r="E150" s="34" t="str">
        <f aca="false">IFERROR(VLOOKUP(LEFT(A150,7),Opérateur_Territoire!$B$2:$D$120,3,0),"à saisir (Opérateur_Territoire)")</f>
        <v>Azurés des paluds Moselle Est – Corridor Azurés – Biodiversité 2 (Agence de l'eau Rhin-Meuse)</v>
      </c>
      <c r="F150" s="35" t="str">
        <f aca="false">IFERROR(VLOOKUP(LEFT(A150,7),Opérateur_Territoire!$B$2:$J$120,6,0),"à saisir (Opérateur_Territoire)")</f>
        <v>Conservatoire d'espaces naturel de Lorraine</v>
      </c>
      <c r="G150" s="35" t="str">
        <f aca="false">IFERROR(VLOOKUP(LEFT(A150,7),Opérateur_Territoire!$B$2:$J$120,7,0),"à saisir (Opérateur_Territoire)")</f>
        <v>3 rue du Président Robert Schuman – 57400 SARREBOURG</v>
      </c>
      <c r="H150" s="35" t="str">
        <f aca="false">IFERROR(VLOOKUP(LEFT(A150,7),Opérateur_Territoire!$B$2:$J$120,8,0),"à saisir (Opérateur_Territoire)")</f>
        <v>Laura JAILLARD - chargée de mission territoriale Moselle : 06.31.07.31.36</v>
      </c>
      <c r="I150" s="35" t="str">
        <f aca="false">IFERROR(VLOOKUP(LEFT(A150,7),Opérateur_Territoire!$B$2:$J$120,9,0),"à saisir (Opérateur_Territoire)")</f>
        <v>l.jaillard@cen-lorraine.fr</v>
      </c>
      <c r="J150" s="35"/>
      <c r="K150" s="35"/>
      <c r="L150" s="36"/>
      <c r="M150" s="80"/>
      <c r="N150" s="80"/>
      <c r="O150" s="81"/>
      <c r="P150" s="82" t="str">
        <f aca="false">IF(AND(M150&lt;&gt;"",O150&lt;&gt;""),M150+O150,IF(AND(N150&lt;&gt;"",O150&lt;&gt;""),N150+O150,""))</f>
        <v/>
      </c>
      <c r="Q150" s="81"/>
      <c r="R150" s="82" t="str">
        <f aca="false">IF(AND(M150&lt;&gt;"",Q150&lt;&gt;""),M150+Q150,IF(AND(N150&lt;&gt;"",Q150&lt;&gt;""),N150+Q150,""))</f>
        <v/>
      </c>
      <c r="S150" s="83"/>
      <c r="T150" s="83"/>
      <c r="U150" s="83"/>
      <c r="V150" s="83"/>
      <c r="W150" s="84"/>
      <c r="X150" s="85"/>
      <c r="Y150" s="86"/>
      <c r="Z150" s="86"/>
      <c r="AA150" s="42"/>
      <c r="AB150" s="87"/>
      <c r="AC150" s="87"/>
      <c r="AD150" s="87"/>
      <c r="AE150" s="42"/>
      <c r="AF150" s="42"/>
      <c r="AG150" s="88"/>
      <c r="AH150" s="42"/>
      <c r="AI150" s="88"/>
      <c r="AJ150" s="42"/>
      <c r="AK150" s="88"/>
      <c r="AL150" s="42"/>
      <c r="AM150" s="88"/>
      <c r="AN150" s="42"/>
      <c r="AO150" s="88"/>
      <c r="AP150" s="42"/>
      <c r="AQ150" s="88"/>
      <c r="AR150" s="42"/>
      <c r="AS150" s="88"/>
      <c r="AT150" s="42"/>
      <c r="AU150" s="88"/>
      <c r="AV150" s="42"/>
      <c r="AW150" s="88"/>
      <c r="AX150" s="42"/>
      <c r="AY150" s="88"/>
      <c r="AZ150" s="42"/>
      <c r="BA150" s="88"/>
      <c r="BB150" s="42"/>
      <c r="BC150" s="88"/>
      <c r="BD150" s="89"/>
      <c r="BE150" s="89"/>
      <c r="BF150" s="90"/>
      <c r="BG150" s="90"/>
      <c r="BH150" s="91"/>
      <c r="BI150" s="92"/>
      <c r="BJ150" s="92"/>
      <c r="AMI150" s="19"/>
      <c r="AMJ150" s="19"/>
    </row>
    <row r="151" s="93" customFormat="true" ht="25.5" hidden="false" customHeight="true" outlineLevel="0" collapsed="false">
      <c r="A151" s="33" t="s">
        <v>979</v>
      </c>
      <c r="B151" s="34" t="str">
        <f aca="false">IF(A151="","saisir code MAEC (colonne A)",RIGHT(A151,4))</f>
        <v>MHU1</v>
      </c>
      <c r="C151" s="34" t="str">
        <f aca="false">IFERROR(VLOOKUP(LEFT(A151,7),Opérateur_Territoire!$B$2:$D$120,2,0),"à saisir (Opérateur_Territoire)")</f>
        <v>CEN Lorraine</v>
      </c>
      <c r="D151" s="34" t="str">
        <f aca="false">LEFT(A151,7)</f>
        <v>GE_AM22</v>
      </c>
      <c r="E151" s="34" t="str">
        <f aca="false">IFERROR(VLOOKUP(LEFT(A151,7),Opérateur_Territoire!$B$2:$D$120,3,0),"à saisir (Opérateur_Territoire)")</f>
        <v>Azurés des paluds Moselle Est – Corridor Azurés – Biodiversité 2 (Agence de l'eau Rhin-Meuse)</v>
      </c>
      <c r="F151" s="35" t="str">
        <f aca="false">IFERROR(VLOOKUP(LEFT(A151,7),Opérateur_Territoire!$B$2:$J$120,6,0),"à saisir (Opérateur_Territoire)")</f>
        <v>Conservatoire d'espaces naturel de Lorraine</v>
      </c>
      <c r="G151" s="35" t="str">
        <f aca="false">IFERROR(VLOOKUP(LEFT(A151,7),Opérateur_Territoire!$B$2:$J$120,7,0),"à saisir (Opérateur_Territoire)")</f>
        <v>3 rue du Président Robert Schuman – 57400 SARREBOURG</v>
      </c>
      <c r="H151" s="35" t="str">
        <f aca="false">IFERROR(VLOOKUP(LEFT(A151,7),Opérateur_Territoire!$B$2:$J$120,8,0),"à saisir (Opérateur_Territoire)")</f>
        <v>Laura JAILLARD - chargée de mission territoriale Moselle : 06.31.07.31.36</v>
      </c>
      <c r="I151" s="35" t="str">
        <f aca="false">IFERROR(VLOOKUP(LEFT(A151,7),Opérateur_Territoire!$B$2:$J$120,9,0),"à saisir (Opérateur_Territoire)")</f>
        <v>l.jaillard@cen-lorraine.fr</v>
      </c>
      <c r="J151" s="35"/>
      <c r="K151" s="35"/>
      <c r="L151" s="36"/>
      <c r="M151" s="80"/>
      <c r="N151" s="80"/>
      <c r="O151" s="81"/>
      <c r="P151" s="82" t="str">
        <f aca="false">IF(AND(M151&lt;&gt;"",O151&lt;&gt;""),M151+O151,IF(AND(N151&lt;&gt;"",O151&lt;&gt;""),N151+O151,""))</f>
        <v/>
      </c>
      <c r="Q151" s="81"/>
      <c r="R151" s="82" t="str">
        <f aca="false">IF(AND(M151&lt;&gt;"",Q151&lt;&gt;""),M151+Q151,IF(AND(N151&lt;&gt;"",Q151&lt;&gt;""),N151+Q151,""))</f>
        <v/>
      </c>
      <c r="S151" s="83"/>
      <c r="T151" s="83"/>
      <c r="U151" s="83"/>
      <c r="V151" s="83"/>
      <c r="W151" s="84"/>
      <c r="X151" s="85"/>
      <c r="Y151" s="86"/>
      <c r="Z151" s="86"/>
      <c r="AA151" s="42"/>
      <c r="AB151" s="87"/>
      <c r="AC151" s="87"/>
      <c r="AD151" s="87"/>
      <c r="AE151" s="42"/>
      <c r="AF151" s="42"/>
      <c r="AG151" s="88"/>
      <c r="AH151" s="42"/>
      <c r="AI151" s="88"/>
      <c r="AJ151" s="42"/>
      <c r="AK151" s="88"/>
      <c r="AL151" s="42"/>
      <c r="AM151" s="88"/>
      <c r="AN151" s="42"/>
      <c r="AO151" s="88"/>
      <c r="AP151" s="42"/>
      <c r="AQ151" s="88"/>
      <c r="AR151" s="42"/>
      <c r="AS151" s="88"/>
      <c r="AT151" s="42"/>
      <c r="AU151" s="88"/>
      <c r="AV151" s="42"/>
      <c r="AW151" s="88"/>
      <c r="AX151" s="42"/>
      <c r="AY151" s="88"/>
      <c r="AZ151" s="42"/>
      <c r="BA151" s="88"/>
      <c r="BB151" s="42"/>
      <c r="BC151" s="88"/>
      <c r="BD151" s="89"/>
      <c r="BE151" s="89"/>
      <c r="BF151" s="90"/>
      <c r="BG151" s="90"/>
      <c r="BH151" s="91"/>
      <c r="BI151" s="92"/>
      <c r="BJ151" s="92"/>
      <c r="AMI151" s="19"/>
      <c r="AMJ151" s="19"/>
    </row>
    <row r="152" s="93" customFormat="true" ht="25.5" hidden="false" customHeight="true" outlineLevel="0" collapsed="false">
      <c r="A152" s="33" t="s">
        <v>980</v>
      </c>
      <c r="B152" s="34" t="str">
        <f aca="false">IF(A152="","saisir code MAEC (colonne A)",RIGHT(A152,4))</f>
        <v>ESP3</v>
      </c>
      <c r="C152" s="34" t="str">
        <f aca="false">IFERROR(VLOOKUP(LEFT(A152,7),Opérateur_Territoire!$B$2:$D$120,2,0),"à saisir (Opérateur_Territoire)")</f>
        <v>CEN Lorraine</v>
      </c>
      <c r="D152" s="34" t="str">
        <f aca="false">LEFT(A152,7)</f>
        <v>GE_BI1N</v>
      </c>
      <c r="E152" s="34" t="str">
        <f aca="false">IFERROR(VLOOKUP(LEFT(A152,7),Opérateur_Territoire!$B$2:$D$120,3,0),"à saisir (Opérateur_Territoire)")</f>
        <v>Plaine et étang du Bischwald – Natura 2000 – Avifaune</v>
      </c>
      <c r="F152" s="35" t="str">
        <f aca="false">IFERROR(VLOOKUP(LEFT(A152,7),Opérateur_Territoire!$B$2:$J$120,6,0),"à saisir (Opérateur_Territoire)")</f>
        <v>Conservatoire d'espaces naturels de Lorraine</v>
      </c>
      <c r="G152" s="35" t="str">
        <f aca="false">IFERROR(VLOOKUP(LEFT(A152,7),Opérateur_Territoire!$B$2:$J$120,7,0),"à saisir (Opérateur_Territoire)")</f>
        <v>3 rue du Président Robert Schuman – 57400 SARREBOURG</v>
      </c>
      <c r="H152" s="35" t="str">
        <f aca="false">IFERROR(VLOOKUP(LEFT(A152,7),Opérateur_Territoire!$B$2:$J$120,8,0),"à saisir (Opérateur_Territoire)")</f>
        <v>06 31 07 42 18</v>
      </c>
      <c r="I152" s="35" t="str">
        <f aca="false">IFERROR(VLOOKUP(LEFT(A152,7),Opérateur_Territoire!$B$2:$J$120,9,0),"à saisir (Opérateur_Territoire)")</f>
        <v>g.schmitt@cen-lorraine.fr</v>
      </c>
      <c r="J152" s="35"/>
      <c r="K152" s="35"/>
      <c r="L152" s="36"/>
      <c r="M152" s="80"/>
      <c r="N152" s="80"/>
      <c r="O152" s="81"/>
      <c r="P152" s="82" t="str">
        <f aca="false">IF(AND(M152&lt;&gt;"",O152&lt;&gt;""),M152+O152,IF(AND(N152&lt;&gt;"",O152&lt;&gt;""),N152+O152,""))</f>
        <v/>
      </c>
      <c r="Q152" s="81"/>
      <c r="R152" s="82" t="str">
        <f aca="false">IF(AND(M152&lt;&gt;"",Q152&lt;&gt;""),M152+Q152,IF(AND(N152&lt;&gt;"",Q152&lt;&gt;""),N152+Q152,""))</f>
        <v/>
      </c>
      <c r="S152" s="83"/>
      <c r="T152" s="83"/>
      <c r="U152" s="83"/>
      <c r="V152" s="83"/>
      <c r="W152" s="84"/>
      <c r="X152" s="85"/>
      <c r="Y152" s="86"/>
      <c r="Z152" s="86"/>
      <c r="AA152" s="42"/>
      <c r="AB152" s="87"/>
      <c r="AC152" s="87"/>
      <c r="AD152" s="87"/>
      <c r="AE152" s="42"/>
      <c r="AF152" s="42"/>
      <c r="AG152" s="88"/>
      <c r="AH152" s="42"/>
      <c r="AI152" s="88"/>
      <c r="AJ152" s="42"/>
      <c r="AK152" s="88"/>
      <c r="AL152" s="42"/>
      <c r="AM152" s="88"/>
      <c r="AN152" s="42"/>
      <c r="AO152" s="88"/>
      <c r="AP152" s="42"/>
      <c r="AQ152" s="88"/>
      <c r="AR152" s="42"/>
      <c r="AS152" s="88"/>
      <c r="AT152" s="42"/>
      <c r="AU152" s="88"/>
      <c r="AV152" s="42"/>
      <c r="AW152" s="88"/>
      <c r="AX152" s="42"/>
      <c r="AY152" s="88"/>
      <c r="AZ152" s="42"/>
      <c r="BA152" s="88"/>
      <c r="BB152" s="42"/>
      <c r="BC152" s="88"/>
      <c r="BD152" s="89"/>
      <c r="BE152" s="89"/>
      <c r="BF152" s="90"/>
      <c r="BG152" s="90"/>
      <c r="BH152" s="91"/>
      <c r="BI152" s="92"/>
      <c r="BJ152" s="92"/>
      <c r="AMI152" s="19"/>
      <c r="AMJ152" s="19"/>
    </row>
    <row r="153" s="93" customFormat="true" ht="25.5" hidden="false" customHeight="true" outlineLevel="0" collapsed="false">
      <c r="A153" s="33" t="s">
        <v>981</v>
      </c>
      <c r="B153" s="34" t="str">
        <f aca="false">IF(A153="","saisir code MAEC (colonne A)",RIGHT(A153,4))</f>
        <v>MHU1</v>
      </c>
      <c r="C153" s="34" t="str">
        <f aca="false">IFERROR(VLOOKUP(LEFT(A153,7),Opérateur_Territoire!$B$2:$D$120,2,0),"à saisir (Opérateur_Territoire)")</f>
        <v>CEN Lorraine</v>
      </c>
      <c r="D153" s="34" t="str">
        <f aca="false">LEFT(A153,7)</f>
        <v>GE_BI1N</v>
      </c>
      <c r="E153" s="34" t="str">
        <f aca="false">IFERROR(VLOOKUP(LEFT(A153,7),Opérateur_Territoire!$B$2:$D$120,3,0),"à saisir (Opérateur_Territoire)")</f>
        <v>Plaine et étang du Bischwald – Natura 2000 – Avifaune</v>
      </c>
      <c r="F153" s="35" t="str">
        <f aca="false">IFERROR(VLOOKUP(LEFT(A153,7),Opérateur_Territoire!$B$2:$J$120,6,0),"à saisir (Opérateur_Territoire)")</f>
        <v>Conservatoire d'espaces naturels de Lorraine</v>
      </c>
      <c r="G153" s="35" t="str">
        <f aca="false">IFERROR(VLOOKUP(LEFT(A153,7),Opérateur_Territoire!$B$2:$J$120,7,0),"à saisir (Opérateur_Territoire)")</f>
        <v>3 rue du Président Robert Schuman – 57400 SARREBOURG</v>
      </c>
      <c r="H153" s="35" t="str">
        <f aca="false">IFERROR(VLOOKUP(LEFT(A153,7),Opérateur_Territoire!$B$2:$J$120,8,0),"à saisir (Opérateur_Territoire)")</f>
        <v>06 31 07 42 18</v>
      </c>
      <c r="I153" s="35" t="str">
        <f aca="false">IFERROR(VLOOKUP(LEFT(A153,7),Opérateur_Territoire!$B$2:$J$120,9,0),"à saisir (Opérateur_Territoire)")</f>
        <v>g.schmitt@cen-lorraine.fr</v>
      </c>
      <c r="J153" s="35"/>
      <c r="K153" s="35"/>
      <c r="L153" s="36"/>
      <c r="M153" s="80"/>
      <c r="N153" s="80"/>
      <c r="O153" s="81"/>
      <c r="P153" s="82" t="str">
        <f aca="false">IF(AND(M153&lt;&gt;"",O153&lt;&gt;""),M153+O153,IF(AND(N153&lt;&gt;"",O153&lt;&gt;""),N153+O153,""))</f>
        <v/>
      </c>
      <c r="Q153" s="81"/>
      <c r="R153" s="82" t="str">
        <f aca="false">IF(AND(M153&lt;&gt;"",Q153&lt;&gt;""),M153+Q153,IF(AND(N153&lt;&gt;"",Q153&lt;&gt;""),N153+Q153,""))</f>
        <v/>
      </c>
      <c r="S153" s="83"/>
      <c r="T153" s="83"/>
      <c r="U153" s="83"/>
      <c r="V153" s="83"/>
      <c r="W153" s="84"/>
      <c r="X153" s="85"/>
      <c r="Y153" s="86"/>
      <c r="Z153" s="86"/>
      <c r="AA153" s="42"/>
      <c r="AB153" s="87"/>
      <c r="AC153" s="87"/>
      <c r="AD153" s="87"/>
      <c r="AE153" s="42"/>
      <c r="AF153" s="42"/>
      <c r="AG153" s="88"/>
      <c r="AH153" s="42"/>
      <c r="AI153" s="88"/>
      <c r="AJ153" s="42"/>
      <c r="AK153" s="88"/>
      <c r="AL153" s="42"/>
      <c r="AM153" s="88"/>
      <c r="AN153" s="42"/>
      <c r="AO153" s="88"/>
      <c r="AP153" s="42"/>
      <c r="AQ153" s="88"/>
      <c r="AR153" s="42"/>
      <c r="AS153" s="88"/>
      <c r="AT153" s="42"/>
      <c r="AU153" s="88"/>
      <c r="AV153" s="42"/>
      <c r="AW153" s="88"/>
      <c r="AX153" s="42"/>
      <c r="AY153" s="88"/>
      <c r="AZ153" s="42"/>
      <c r="BA153" s="88"/>
      <c r="BB153" s="42"/>
      <c r="BC153" s="88"/>
      <c r="BD153" s="89"/>
      <c r="BE153" s="89"/>
      <c r="BF153" s="90"/>
      <c r="BG153" s="90"/>
      <c r="BH153" s="91"/>
      <c r="BI153" s="92"/>
      <c r="BJ153" s="92"/>
      <c r="AMI153" s="19"/>
      <c r="AMJ153" s="19"/>
    </row>
    <row r="154" s="93" customFormat="true" ht="25.5" hidden="false" customHeight="true" outlineLevel="0" collapsed="false">
      <c r="A154" s="33" t="s">
        <v>982</v>
      </c>
      <c r="B154" s="34" t="str">
        <f aca="false">IF(A154="","saisir code MAEC (colonne A)",RIGHT(A154,4))</f>
        <v>ESP3</v>
      </c>
      <c r="C154" s="34" t="str">
        <f aca="false">IFERROR(VLOOKUP(LEFT(A154,7),Opérateur_Territoire!$B$2:$D$120,2,0),"à saisir (Opérateur_Territoire)")</f>
        <v>CEN Lorraine</v>
      </c>
      <c r="D154" s="34" t="str">
        <f aca="false">LEFT(A154,7)</f>
        <v>GE_BI2N</v>
      </c>
      <c r="E154" s="34" t="str">
        <f aca="false">IFERROR(VLOOKUP(LEFT(A154,7),Opérateur_Territoire!$B$2:$D$120,3,0),"à saisir (Opérateur_Territoire)")</f>
        <v>Plaine et étang du Bischwald – Natura 2000 – Damier de la Succise</v>
      </c>
      <c r="F154" s="35" t="str">
        <f aca="false">IFERROR(VLOOKUP(LEFT(A154,7),Opérateur_Territoire!$B$2:$J$120,6,0),"à saisir (Opérateur_Territoire)")</f>
        <v>Conservatoire d'espaces naturels de Lorraine</v>
      </c>
      <c r="G154" s="35" t="str">
        <f aca="false">IFERROR(VLOOKUP(LEFT(A154,7),Opérateur_Territoire!$B$2:$J$120,7,0),"à saisir (Opérateur_Territoire)")</f>
        <v>3 rue du Président Robert Schuman – 57400 SARREBOURG</v>
      </c>
      <c r="H154" s="35" t="str">
        <f aca="false">IFERROR(VLOOKUP(LEFT(A154,7),Opérateur_Territoire!$B$2:$J$120,8,0),"à saisir (Opérateur_Territoire)")</f>
        <v>06 31 07 42 18</v>
      </c>
      <c r="I154" s="35" t="str">
        <f aca="false">IFERROR(VLOOKUP(LEFT(A154,7),Opérateur_Territoire!$B$2:$J$120,9,0),"à saisir (Opérateur_Territoire)")</f>
        <v>g.schmitt@cen-lorraine.fr</v>
      </c>
      <c r="J154" s="35"/>
      <c r="K154" s="35"/>
      <c r="L154" s="36"/>
      <c r="M154" s="80"/>
      <c r="N154" s="80"/>
      <c r="O154" s="81"/>
      <c r="P154" s="82" t="str">
        <f aca="false">IF(AND(M154&lt;&gt;"",O154&lt;&gt;""),M154+O154,IF(AND(N154&lt;&gt;"",O154&lt;&gt;""),N154+O154,""))</f>
        <v/>
      </c>
      <c r="Q154" s="81"/>
      <c r="R154" s="82" t="str">
        <f aca="false">IF(AND(M154&lt;&gt;"",Q154&lt;&gt;""),M154+Q154,IF(AND(N154&lt;&gt;"",Q154&lt;&gt;""),N154+Q154,""))</f>
        <v/>
      </c>
      <c r="S154" s="83"/>
      <c r="T154" s="83"/>
      <c r="U154" s="83"/>
      <c r="V154" s="83"/>
      <c r="W154" s="84"/>
      <c r="X154" s="85"/>
      <c r="Y154" s="86"/>
      <c r="Z154" s="86"/>
      <c r="AA154" s="42"/>
      <c r="AB154" s="87"/>
      <c r="AC154" s="87"/>
      <c r="AD154" s="87"/>
      <c r="AE154" s="42"/>
      <c r="AF154" s="42"/>
      <c r="AG154" s="88"/>
      <c r="AH154" s="42"/>
      <c r="AI154" s="88"/>
      <c r="AJ154" s="42"/>
      <c r="AK154" s="88"/>
      <c r="AL154" s="42"/>
      <c r="AM154" s="88"/>
      <c r="AN154" s="42"/>
      <c r="AO154" s="88"/>
      <c r="AP154" s="42"/>
      <c r="AQ154" s="88"/>
      <c r="AR154" s="42"/>
      <c r="AS154" s="88"/>
      <c r="AT154" s="42"/>
      <c r="AU154" s="88"/>
      <c r="AV154" s="42"/>
      <c r="AW154" s="88"/>
      <c r="AX154" s="42"/>
      <c r="AY154" s="88"/>
      <c r="AZ154" s="42"/>
      <c r="BA154" s="88"/>
      <c r="BB154" s="42"/>
      <c r="BC154" s="88"/>
      <c r="BD154" s="89"/>
      <c r="BE154" s="89"/>
      <c r="BF154" s="90"/>
      <c r="BG154" s="90"/>
      <c r="BH154" s="91"/>
      <c r="BI154" s="92"/>
      <c r="BJ154" s="92"/>
      <c r="AMI154" s="19"/>
      <c r="AMJ154" s="19"/>
    </row>
    <row r="155" s="93" customFormat="true" ht="25.5" hidden="false" customHeight="true" outlineLevel="0" collapsed="false">
      <c r="A155" s="33" t="s">
        <v>983</v>
      </c>
      <c r="B155" s="34" t="str">
        <f aca="false">IF(A155="","saisir code MAEC (colonne A)",RIGHT(A155,4))</f>
        <v>MHU1</v>
      </c>
      <c r="C155" s="34" t="str">
        <f aca="false">IFERROR(VLOOKUP(LEFT(A155,7),Opérateur_Territoire!$B$2:$D$120,2,0),"à saisir (Opérateur_Territoire)")</f>
        <v>CEN Lorraine</v>
      </c>
      <c r="D155" s="34" t="str">
        <f aca="false">LEFT(A155,7)</f>
        <v>GE_BI2N</v>
      </c>
      <c r="E155" s="34" t="str">
        <f aca="false">IFERROR(VLOOKUP(LEFT(A155,7),Opérateur_Territoire!$B$2:$D$120,3,0),"à saisir (Opérateur_Territoire)")</f>
        <v>Plaine et étang du Bischwald – Natura 2000 – Damier de la Succise</v>
      </c>
      <c r="F155" s="35" t="str">
        <f aca="false">IFERROR(VLOOKUP(LEFT(A155,7),Opérateur_Territoire!$B$2:$J$120,6,0),"à saisir (Opérateur_Territoire)")</f>
        <v>Conservatoire d'espaces naturels de Lorraine</v>
      </c>
      <c r="G155" s="35" t="str">
        <f aca="false">IFERROR(VLOOKUP(LEFT(A155,7),Opérateur_Territoire!$B$2:$J$120,7,0),"à saisir (Opérateur_Territoire)")</f>
        <v>3 rue du Président Robert Schuman – 57400 SARREBOURG</v>
      </c>
      <c r="H155" s="35" t="str">
        <f aca="false">IFERROR(VLOOKUP(LEFT(A155,7),Opérateur_Territoire!$B$2:$J$120,8,0),"à saisir (Opérateur_Territoire)")</f>
        <v>06 31 07 42 18</v>
      </c>
      <c r="I155" s="35" t="str">
        <f aca="false">IFERROR(VLOOKUP(LEFT(A155,7),Opérateur_Territoire!$B$2:$J$120,9,0),"à saisir (Opérateur_Territoire)")</f>
        <v>g.schmitt@cen-lorraine.fr</v>
      </c>
      <c r="J155" s="35"/>
      <c r="K155" s="35"/>
      <c r="L155" s="36"/>
      <c r="M155" s="80"/>
      <c r="N155" s="80"/>
      <c r="O155" s="81"/>
      <c r="P155" s="82" t="str">
        <f aca="false">IF(AND(M155&lt;&gt;"",O155&lt;&gt;""),M155+O155,IF(AND(N155&lt;&gt;"",O155&lt;&gt;""),N155+O155,""))</f>
        <v/>
      </c>
      <c r="Q155" s="81"/>
      <c r="R155" s="82" t="str">
        <f aca="false">IF(AND(M155&lt;&gt;"",Q155&lt;&gt;""),M155+Q155,IF(AND(N155&lt;&gt;"",Q155&lt;&gt;""),N155+Q155,""))</f>
        <v/>
      </c>
      <c r="S155" s="83"/>
      <c r="T155" s="83"/>
      <c r="U155" s="83"/>
      <c r="V155" s="83"/>
      <c r="W155" s="84"/>
      <c r="X155" s="85"/>
      <c r="Y155" s="86"/>
      <c r="Z155" s="86"/>
      <c r="AA155" s="42"/>
      <c r="AB155" s="87"/>
      <c r="AC155" s="87"/>
      <c r="AD155" s="87"/>
      <c r="AE155" s="42"/>
      <c r="AF155" s="42"/>
      <c r="AG155" s="88"/>
      <c r="AH155" s="42"/>
      <c r="AI155" s="88"/>
      <c r="AJ155" s="42"/>
      <c r="AK155" s="88"/>
      <c r="AL155" s="42"/>
      <c r="AM155" s="88"/>
      <c r="AN155" s="42"/>
      <c r="AO155" s="88"/>
      <c r="AP155" s="42"/>
      <c r="AQ155" s="88"/>
      <c r="AR155" s="42"/>
      <c r="AS155" s="88"/>
      <c r="AT155" s="42"/>
      <c r="AU155" s="88"/>
      <c r="AV155" s="42"/>
      <c r="AW155" s="88"/>
      <c r="AX155" s="42"/>
      <c r="AY155" s="88"/>
      <c r="AZ155" s="42"/>
      <c r="BA155" s="88"/>
      <c r="BB155" s="42"/>
      <c r="BC155" s="88"/>
      <c r="BD155" s="89"/>
      <c r="BE155" s="89"/>
      <c r="BF155" s="90"/>
      <c r="BG155" s="90"/>
      <c r="BH155" s="91"/>
      <c r="BI155" s="92"/>
      <c r="BJ155" s="92"/>
      <c r="AMI155" s="19"/>
      <c r="AMJ155" s="19"/>
    </row>
    <row r="156" s="93" customFormat="true" ht="25.5" hidden="false" customHeight="true" outlineLevel="0" collapsed="false">
      <c r="A156" s="33" t="s">
        <v>984</v>
      </c>
      <c r="B156" s="34" t="str">
        <f aca="false">IF(A156="","saisir code MAEC (colonne A)",RIGHT(A156,4))</f>
        <v>ESP1</v>
      </c>
      <c r="C156" s="34" t="str">
        <f aca="false">IFERROR(VLOOKUP(LEFT(A156,7),Opérateur_Territoire!$B$2:$D$120,2,0),"à saisir (Opérateur_Territoire)")</f>
        <v>CEN Lorraine</v>
      </c>
      <c r="D156" s="34" t="str">
        <f aca="false">LEFT(A156,7)</f>
        <v>GE_MCTN</v>
      </c>
      <c r="E156" s="34" t="str">
        <f aca="false">IFERROR(VLOOKUP(LEFT(A156,7),Opérateur_Territoire!$B$2:$D$120,3,0),"à saisir (Opérateur_Territoire)")</f>
        <v>Vallée de la Moselle (secteur Chatel-Tonnoy) – Natura 2000</v>
      </c>
      <c r="F156" s="35" t="str">
        <f aca="false">IFERROR(VLOOKUP(LEFT(A156,7),Opérateur_Territoire!$B$2:$J$120,6,0),"à saisir (Opérateur_Territoire)")</f>
        <v>Conservatoire d'espaces naturels de Lorraine</v>
      </c>
      <c r="G156" s="35" t="str">
        <f aca="false">IFERROR(VLOOKUP(LEFT(A156,7),Opérateur_Territoire!$B$2:$J$120,7,0),"à saisir (Opérateur_Territoire)")</f>
        <v>3 rue du Président Robert Schuman – 57400 SARREBOURG</v>
      </c>
      <c r="H156" s="35" t="str">
        <f aca="false">IFERROR(VLOOKUP(LEFT(A156,7),Opérateur_Territoire!$B$2:$J$120,8,0),"à saisir (Opérateur_Territoire)")</f>
        <v>03 83 74 21 45</v>
      </c>
      <c r="I156" s="35" t="str">
        <f aca="false">IFERROR(VLOOKUP(LEFT(A156,7),Opérateur_Territoire!$B$2:$J$120,9,0),"à saisir (Opérateur_Territoire)")</f>
        <v>c.gruber@cen-lorraine.fr</v>
      </c>
      <c r="J156" s="35"/>
      <c r="K156" s="35"/>
      <c r="L156" s="36"/>
      <c r="M156" s="80"/>
      <c r="N156" s="80"/>
      <c r="O156" s="81"/>
      <c r="P156" s="82" t="str">
        <f aca="false">IF(AND(M156&lt;&gt;"",O156&lt;&gt;""),M156+O156,IF(AND(N156&lt;&gt;"",O156&lt;&gt;""),N156+O156,""))</f>
        <v/>
      </c>
      <c r="Q156" s="81"/>
      <c r="R156" s="82" t="str">
        <f aca="false">IF(AND(M156&lt;&gt;"",Q156&lt;&gt;""),M156+Q156,IF(AND(N156&lt;&gt;"",Q156&lt;&gt;""),N156+Q156,""))</f>
        <v/>
      </c>
      <c r="S156" s="83"/>
      <c r="T156" s="83"/>
      <c r="U156" s="83"/>
      <c r="V156" s="83"/>
      <c r="W156" s="84"/>
      <c r="X156" s="85"/>
      <c r="Y156" s="86"/>
      <c r="Z156" s="86"/>
      <c r="AA156" s="42"/>
      <c r="AB156" s="87"/>
      <c r="AC156" s="87"/>
      <c r="AD156" s="87"/>
      <c r="AE156" s="42"/>
      <c r="AF156" s="42"/>
      <c r="AG156" s="88"/>
      <c r="AH156" s="42"/>
      <c r="AI156" s="88"/>
      <c r="AJ156" s="42"/>
      <c r="AK156" s="88"/>
      <c r="AL156" s="42"/>
      <c r="AM156" s="88"/>
      <c r="AN156" s="42"/>
      <c r="AO156" s="88"/>
      <c r="AP156" s="42"/>
      <c r="AQ156" s="88"/>
      <c r="AR156" s="42"/>
      <c r="AS156" s="88"/>
      <c r="AT156" s="42"/>
      <c r="AU156" s="88"/>
      <c r="AV156" s="42"/>
      <c r="AW156" s="88"/>
      <c r="AX156" s="42"/>
      <c r="AY156" s="88"/>
      <c r="AZ156" s="42"/>
      <c r="BA156" s="88"/>
      <c r="BB156" s="42"/>
      <c r="BC156" s="88"/>
      <c r="BD156" s="89"/>
      <c r="BE156" s="89"/>
      <c r="BF156" s="90"/>
      <c r="BG156" s="90"/>
      <c r="BH156" s="91"/>
      <c r="BI156" s="92"/>
      <c r="BJ156" s="92"/>
      <c r="AMI156" s="19"/>
      <c r="AMJ156" s="19"/>
    </row>
    <row r="157" s="93" customFormat="true" ht="25.5" hidden="false" customHeight="true" outlineLevel="0" collapsed="false">
      <c r="A157" s="33" t="s">
        <v>985</v>
      </c>
      <c r="B157" s="34" t="str">
        <f aca="false">IF(A157="","saisir code MAEC (colonne A)",RIGHT(A157,4))</f>
        <v>ESP2</v>
      </c>
      <c r="C157" s="34" t="str">
        <f aca="false">IFERROR(VLOOKUP(LEFT(A157,7),Opérateur_Territoire!$B$2:$D$120,2,0),"à saisir (Opérateur_Territoire)")</f>
        <v>CEN Lorraine</v>
      </c>
      <c r="D157" s="34" t="str">
        <f aca="false">LEFT(A157,7)</f>
        <v>GE_MCTN</v>
      </c>
      <c r="E157" s="34" t="str">
        <f aca="false">IFERROR(VLOOKUP(LEFT(A157,7),Opérateur_Territoire!$B$2:$D$120,3,0),"à saisir (Opérateur_Territoire)")</f>
        <v>Vallée de la Moselle (secteur Chatel-Tonnoy) – Natura 2000</v>
      </c>
      <c r="F157" s="35" t="str">
        <f aca="false">IFERROR(VLOOKUP(LEFT(A157,7),Opérateur_Territoire!$B$2:$J$120,6,0),"à saisir (Opérateur_Territoire)")</f>
        <v>Conservatoire d'espaces naturels de Lorraine</v>
      </c>
      <c r="G157" s="35" t="str">
        <f aca="false">IFERROR(VLOOKUP(LEFT(A157,7),Opérateur_Territoire!$B$2:$J$120,7,0),"à saisir (Opérateur_Territoire)")</f>
        <v>3 rue du Président Robert Schuman – 57400 SARREBOURG</v>
      </c>
      <c r="H157" s="35" t="str">
        <f aca="false">IFERROR(VLOOKUP(LEFT(A157,7),Opérateur_Territoire!$B$2:$J$120,8,0),"à saisir (Opérateur_Territoire)")</f>
        <v>03 83 74 21 45</v>
      </c>
      <c r="I157" s="35" t="str">
        <f aca="false">IFERROR(VLOOKUP(LEFT(A157,7),Opérateur_Territoire!$B$2:$J$120,9,0),"à saisir (Opérateur_Territoire)")</f>
        <v>c.gruber@cen-lorraine.fr</v>
      </c>
      <c r="J157" s="35"/>
      <c r="K157" s="35"/>
      <c r="L157" s="36"/>
      <c r="M157" s="80"/>
      <c r="N157" s="80"/>
      <c r="O157" s="81"/>
      <c r="P157" s="82" t="str">
        <f aca="false">IF(AND(M157&lt;&gt;"",O157&lt;&gt;""),M157+O157,IF(AND(N157&lt;&gt;"",O157&lt;&gt;""),N157+O157,""))</f>
        <v/>
      </c>
      <c r="Q157" s="81"/>
      <c r="R157" s="82" t="str">
        <f aca="false">IF(AND(M157&lt;&gt;"",Q157&lt;&gt;""),M157+Q157,IF(AND(N157&lt;&gt;"",Q157&lt;&gt;""),N157+Q157,""))</f>
        <v/>
      </c>
      <c r="S157" s="83"/>
      <c r="T157" s="83"/>
      <c r="U157" s="83"/>
      <c r="V157" s="83"/>
      <c r="W157" s="84"/>
      <c r="X157" s="85"/>
      <c r="Y157" s="86"/>
      <c r="Z157" s="86"/>
      <c r="AA157" s="42"/>
      <c r="AB157" s="87"/>
      <c r="AC157" s="87"/>
      <c r="AD157" s="87"/>
      <c r="AE157" s="42"/>
      <c r="AF157" s="42"/>
      <c r="AG157" s="88"/>
      <c r="AH157" s="42"/>
      <c r="AI157" s="88"/>
      <c r="AJ157" s="42"/>
      <c r="AK157" s="88"/>
      <c r="AL157" s="42"/>
      <c r="AM157" s="88"/>
      <c r="AN157" s="42"/>
      <c r="AO157" s="88"/>
      <c r="AP157" s="42"/>
      <c r="AQ157" s="88"/>
      <c r="AR157" s="42"/>
      <c r="AS157" s="88"/>
      <c r="AT157" s="42"/>
      <c r="AU157" s="88"/>
      <c r="AV157" s="42"/>
      <c r="AW157" s="88"/>
      <c r="AX157" s="42"/>
      <c r="AY157" s="88"/>
      <c r="AZ157" s="42"/>
      <c r="BA157" s="88"/>
      <c r="BB157" s="42"/>
      <c r="BC157" s="88"/>
      <c r="BD157" s="89"/>
      <c r="BE157" s="89"/>
      <c r="BF157" s="90"/>
      <c r="BG157" s="90"/>
      <c r="BH157" s="91"/>
      <c r="BI157" s="92"/>
      <c r="BJ157" s="92"/>
      <c r="AMI157" s="19"/>
      <c r="AMJ157" s="19"/>
    </row>
    <row r="158" s="93" customFormat="true" ht="25.5" hidden="false" customHeight="true" outlineLevel="0" collapsed="false">
      <c r="A158" s="33" t="s">
        <v>986</v>
      </c>
      <c r="B158" s="34" t="str">
        <f aca="false">IF(A158="","saisir code MAEC (colonne A)",RIGHT(A158,4))</f>
        <v>ESP3</v>
      </c>
      <c r="C158" s="34" t="str">
        <f aca="false">IFERROR(VLOOKUP(LEFT(A158,7),Opérateur_Territoire!$B$2:$D$120,2,0),"à saisir (Opérateur_Territoire)")</f>
        <v>CEN Lorraine</v>
      </c>
      <c r="D158" s="34" t="str">
        <f aca="false">LEFT(A158,7)</f>
        <v>GE_MCTN</v>
      </c>
      <c r="E158" s="34" t="str">
        <f aca="false">IFERROR(VLOOKUP(LEFT(A158,7),Opérateur_Territoire!$B$2:$D$120,3,0),"à saisir (Opérateur_Territoire)")</f>
        <v>Vallée de la Moselle (secteur Chatel-Tonnoy) – Natura 2000</v>
      </c>
      <c r="F158" s="35" t="str">
        <f aca="false">IFERROR(VLOOKUP(LEFT(A158,7),Opérateur_Territoire!$B$2:$J$120,6,0),"à saisir (Opérateur_Territoire)")</f>
        <v>Conservatoire d'espaces naturels de Lorraine</v>
      </c>
      <c r="G158" s="35" t="str">
        <f aca="false">IFERROR(VLOOKUP(LEFT(A158,7),Opérateur_Territoire!$B$2:$J$120,7,0),"à saisir (Opérateur_Territoire)")</f>
        <v>3 rue du Président Robert Schuman – 57400 SARREBOURG</v>
      </c>
      <c r="H158" s="35" t="str">
        <f aca="false">IFERROR(VLOOKUP(LEFT(A158,7),Opérateur_Territoire!$B$2:$J$120,8,0),"à saisir (Opérateur_Territoire)")</f>
        <v>03 83 74 21 45</v>
      </c>
      <c r="I158" s="35" t="str">
        <f aca="false">IFERROR(VLOOKUP(LEFT(A158,7),Opérateur_Territoire!$B$2:$J$120,9,0),"à saisir (Opérateur_Territoire)")</f>
        <v>c.gruber@cen-lorraine.fr</v>
      </c>
      <c r="J158" s="35"/>
      <c r="K158" s="35"/>
      <c r="L158" s="36"/>
      <c r="M158" s="80"/>
      <c r="N158" s="80"/>
      <c r="O158" s="81"/>
      <c r="P158" s="82" t="str">
        <f aca="false">IF(AND(M158&lt;&gt;"",O158&lt;&gt;""),M158+O158,IF(AND(N158&lt;&gt;"",O158&lt;&gt;""),N158+O158,""))</f>
        <v/>
      </c>
      <c r="Q158" s="81"/>
      <c r="R158" s="82" t="str">
        <f aca="false">IF(AND(M158&lt;&gt;"",Q158&lt;&gt;""),M158+Q158,IF(AND(N158&lt;&gt;"",Q158&lt;&gt;""),N158+Q158,""))</f>
        <v/>
      </c>
      <c r="S158" s="83"/>
      <c r="T158" s="83"/>
      <c r="U158" s="83"/>
      <c r="V158" s="83"/>
      <c r="W158" s="84"/>
      <c r="X158" s="85"/>
      <c r="Y158" s="86"/>
      <c r="Z158" s="86"/>
      <c r="AA158" s="42"/>
      <c r="AB158" s="87"/>
      <c r="AC158" s="87"/>
      <c r="AD158" s="87"/>
      <c r="AE158" s="42"/>
      <c r="AF158" s="42"/>
      <c r="AG158" s="88"/>
      <c r="AH158" s="42"/>
      <c r="AI158" s="88"/>
      <c r="AJ158" s="42"/>
      <c r="AK158" s="88"/>
      <c r="AL158" s="42"/>
      <c r="AM158" s="88"/>
      <c r="AN158" s="42"/>
      <c r="AO158" s="88"/>
      <c r="AP158" s="42"/>
      <c r="AQ158" s="88"/>
      <c r="AR158" s="42"/>
      <c r="AS158" s="88"/>
      <c r="AT158" s="42"/>
      <c r="AU158" s="88"/>
      <c r="AV158" s="42"/>
      <c r="AW158" s="88"/>
      <c r="AX158" s="42"/>
      <c r="AY158" s="88"/>
      <c r="AZ158" s="42"/>
      <c r="BA158" s="88"/>
      <c r="BB158" s="42"/>
      <c r="BC158" s="88"/>
      <c r="BD158" s="89"/>
      <c r="BE158" s="89"/>
      <c r="BF158" s="90"/>
      <c r="BG158" s="90"/>
      <c r="BH158" s="91"/>
      <c r="BI158" s="92"/>
      <c r="BJ158" s="92"/>
      <c r="AMI158" s="19"/>
      <c r="AMJ158" s="19"/>
    </row>
    <row r="159" s="93" customFormat="true" ht="25.5" hidden="false" customHeight="true" outlineLevel="0" collapsed="false">
      <c r="A159" s="33" t="s">
        <v>987</v>
      </c>
      <c r="B159" s="34" t="str">
        <f aca="false">IF(A159="","saisir code MAEC (colonne A)",RIGHT(A159,4))</f>
        <v>ESP4</v>
      </c>
      <c r="C159" s="34" t="str">
        <f aca="false">IFERROR(VLOOKUP(LEFT(A159,7),Opérateur_Territoire!$B$2:$D$120,2,0),"à saisir (Opérateur_Territoire)")</f>
        <v>CEN Lorraine</v>
      </c>
      <c r="D159" s="34" t="str">
        <f aca="false">LEFT(A159,7)</f>
        <v>GE_MCTN</v>
      </c>
      <c r="E159" s="34" t="str">
        <f aca="false">IFERROR(VLOOKUP(LEFT(A159,7),Opérateur_Territoire!$B$2:$D$120,3,0),"à saisir (Opérateur_Territoire)")</f>
        <v>Vallée de la Moselle (secteur Chatel-Tonnoy) – Natura 2000</v>
      </c>
      <c r="F159" s="35" t="str">
        <f aca="false">IFERROR(VLOOKUP(LEFT(A159,7),Opérateur_Territoire!$B$2:$J$120,6,0),"à saisir (Opérateur_Territoire)")</f>
        <v>Conservatoire d'espaces naturels de Lorraine</v>
      </c>
      <c r="G159" s="35" t="str">
        <f aca="false">IFERROR(VLOOKUP(LEFT(A159,7),Opérateur_Territoire!$B$2:$J$120,7,0),"à saisir (Opérateur_Territoire)")</f>
        <v>3 rue du Président Robert Schuman – 57400 SARREBOURG</v>
      </c>
      <c r="H159" s="35" t="str">
        <f aca="false">IFERROR(VLOOKUP(LEFT(A159,7),Opérateur_Territoire!$B$2:$J$120,8,0),"à saisir (Opérateur_Territoire)")</f>
        <v>03 83 74 21 45</v>
      </c>
      <c r="I159" s="35" t="str">
        <f aca="false">IFERROR(VLOOKUP(LEFT(A159,7),Opérateur_Territoire!$B$2:$J$120,9,0),"à saisir (Opérateur_Territoire)")</f>
        <v>c.gruber@cen-lorraine.fr</v>
      </c>
      <c r="J159" s="35"/>
      <c r="K159" s="35"/>
      <c r="L159" s="36"/>
      <c r="M159" s="80"/>
      <c r="N159" s="80"/>
      <c r="O159" s="81"/>
      <c r="P159" s="82" t="str">
        <f aca="false">IF(AND(M159&lt;&gt;"",O159&lt;&gt;""),M159+O159,IF(AND(N159&lt;&gt;"",O159&lt;&gt;""),N159+O159,""))</f>
        <v/>
      </c>
      <c r="Q159" s="81"/>
      <c r="R159" s="82" t="str">
        <f aca="false">IF(AND(M159&lt;&gt;"",Q159&lt;&gt;""),M159+Q159,IF(AND(N159&lt;&gt;"",Q159&lt;&gt;""),N159+Q159,""))</f>
        <v/>
      </c>
      <c r="S159" s="83"/>
      <c r="T159" s="83"/>
      <c r="U159" s="83"/>
      <c r="V159" s="83"/>
      <c r="W159" s="84"/>
      <c r="X159" s="85"/>
      <c r="Y159" s="86"/>
      <c r="Z159" s="86"/>
      <c r="AA159" s="42"/>
      <c r="AB159" s="87"/>
      <c r="AC159" s="87"/>
      <c r="AD159" s="87"/>
      <c r="AE159" s="42"/>
      <c r="AF159" s="42"/>
      <c r="AG159" s="88"/>
      <c r="AH159" s="42"/>
      <c r="AI159" s="88"/>
      <c r="AJ159" s="42"/>
      <c r="AK159" s="88"/>
      <c r="AL159" s="42"/>
      <c r="AM159" s="88"/>
      <c r="AN159" s="42"/>
      <c r="AO159" s="88"/>
      <c r="AP159" s="42"/>
      <c r="AQ159" s="88"/>
      <c r="AR159" s="42"/>
      <c r="AS159" s="88"/>
      <c r="AT159" s="42"/>
      <c r="AU159" s="88"/>
      <c r="AV159" s="42"/>
      <c r="AW159" s="88"/>
      <c r="AX159" s="42"/>
      <c r="AY159" s="88"/>
      <c r="AZ159" s="42"/>
      <c r="BA159" s="88"/>
      <c r="BB159" s="42"/>
      <c r="BC159" s="88"/>
      <c r="BD159" s="89"/>
      <c r="BE159" s="89"/>
      <c r="BF159" s="90"/>
      <c r="BG159" s="90"/>
      <c r="BH159" s="91"/>
      <c r="BI159" s="92"/>
      <c r="BJ159" s="92"/>
      <c r="AMI159" s="19"/>
      <c r="AMJ159" s="19"/>
    </row>
    <row r="160" s="93" customFormat="true" ht="25.5" hidden="false" customHeight="true" outlineLevel="0" collapsed="false">
      <c r="A160" s="33" t="s">
        <v>988</v>
      </c>
      <c r="B160" s="34" t="str">
        <f aca="false">IF(A160="","saisir code MAEC (colonne A)",RIGHT(A160,4))</f>
        <v>MHU1</v>
      </c>
      <c r="C160" s="34" t="str">
        <f aca="false">IFERROR(VLOOKUP(LEFT(A160,7),Opérateur_Territoire!$B$2:$D$120,2,0),"à saisir (Opérateur_Territoire)")</f>
        <v>CEN Lorraine</v>
      </c>
      <c r="D160" s="34" t="str">
        <f aca="false">LEFT(A160,7)</f>
        <v>GE_MCTN</v>
      </c>
      <c r="E160" s="34" t="str">
        <f aca="false">IFERROR(VLOOKUP(LEFT(A160,7),Opérateur_Territoire!$B$2:$D$120,3,0),"à saisir (Opérateur_Territoire)")</f>
        <v>Vallée de la Moselle (secteur Chatel-Tonnoy) – Natura 2000</v>
      </c>
      <c r="F160" s="35" t="str">
        <f aca="false">IFERROR(VLOOKUP(LEFT(A160,7),Opérateur_Territoire!$B$2:$J$120,6,0),"à saisir (Opérateur_Territoire)")</f>
        <v>Conservatoire d'espaces naturels de Lorraine</v>
      </c>
      <c r="G160" s="35" t="str">
        <f aca="false">IFERROR(VLOOKUP(LEFT(A160,7),Opérateur_Territoire!$B$2:$J$120,7,0),"à saisir (Opérateur_Territoire)")</f>
        <v>3 rue du Président Robert Schuman – 57400 SARREBOURG</v>
      </c>
      <c r="H160" s="35" t="str">
        <f aca="false">IFERROR(VLOOKUP(LEFT(A160,7),Opérateur_Territoire!$B$2:$J$120,8,0),"à saisir (Opérateur_Territoire)")</f>
        <v>03 83 74 21 45</v>
      </c>
      <c r="I160" s="35" t="str">
        <f aca="false">IFERROR(VLOOKUP(LEFT(A160,7),Opérateur_Territoire!$B$2:$J$120,9,0),"à saisir (Opérateur_Territoire)")</f>
        <v>c.gruber@cen-lorraine.fr</v>
      </c>
      <c r="J160" s="35"/>
      <c r="K160" s="35"/>
      <c r="L160" s="36"/>
      <c r="M160" s="80"/>
      <c r="N160" s="80"/>
      <c r="O160" s="81"/>
      <c r="P160" s="82" t="str">
        <f aca="false">IF(AND(M160&lt;&gt;"",O160&lt;&gt;""),M160+O160,IF(AND(N160&lt;&gt;"",O160&lt;&gt;""),N160+O160,""))</f>
        <v/>
      </c>
      <c r="Q160" s="81"/>
      <c r="R160" s="82" t="str">
        <f aca="false">IF(AND(M160&lt;&gt;"",Q160&lt;&gt;""),M160+Q160,IF(AND(N160&lt;&gt;"",Q160&lt;&gt;""),N160+Q160,""))</f>
        <v/>
      </c>
      <c r="S160" s="83"/>
      <c r="T160" s="83"/>
      <c r="U160" s="83"/>
      <c r="V160" s="83"/>
      <c r="W160" s="84"/>
      <c r="X160" s="85"/>
      <c r="Y160" s="86"/>
      <c r="Z160" s="86"/>
      <c r="AA160" s="42"/>
      <c r="AB160" s="87"/>
      <c r="AC160" s="87"/>
      <c r="AD160" s="87"/>
      <c r="AE160" s="42"/>
      <c r="AF160" s="42"/>
      <c r="AG160" s="88"/>
      <c r="AH160" s="42"/>
      <c r="AI160" s="88"/>
      <c r="AJ160" s="42"/>
      <c r="AK160" s="88"/>
      <c r="AL160" s="42"/>
      <c r="AM160" s="88"/>
      <c r="AN160" s="42"/>
      <c r="AO160" s="88"/>
      <c r="AP160" s="42"/>
      <c r="AQ160" s="88"/>
      <c r="AR160" s="42"/>
      <c r="AS160" s="88"/>
      <c r="AT160" s="42"/>
      <c r="AU160" s="88"/>
      <c r="AV160" s="42"/>
      <c r="AW160" s="88"/>
      <c r="AX160" s="42"/>
      <c r="AY160" s="88"/>
      <c r="AZ160" s="42"/>
      <c r="BA160" s="88"/>
      <c r="BB160" s="42"/>
      <c r="BC160" s="88"/>
      <c r="BD160" s="89"/>
      <c r="BE160" s="89"/>
      <c r="BF160" s="90"/>
      <c r="BG160" s="90"/>
      <c r="BH160" s="91"/>
      <c r="BI160" s="92"/>
      <c r="BJ160" s="92"/>
      <c r="AMI160" s="19"/>
      <c r="AMJ160" s="19"/>
    </row>
    <row r="161" s="93" customFormat="true" ht="25.5" hidden="false" customHeight="true" outlineLevel="0" collapsed="false">
      <c r="A161" s="33" t="s">
        <v>989</v>
      </c>
      <c r="B161" s="34" t="str">
        <f aca="false">IF(A161="","saisir code MAEC (colonne A)",RIGHT(A161,4))</f>
        <v>MHU2</v>
      </c>
      <c r="C161" s="34" t="str">
        <f aca="false">IFERROR(VLOOKUP(LEFT(A161,7),Opérateur_Territoire!$B$2:$D$120,2,0),"à saisir (Opérateur_Territoire)")</f>
        <v>CEN Lorraine</v>
      </c>
      <c r="D161" s="34" t="str">
        <f aca="false">LEFT(A161,7)</f>
        <v>GE_MCTN</v>
      </c>
      <c r="E161" s="34" t="str">
        <f aca="false">IFERROR(VLOOKUP(LEFT(A161,7),Opérateur_Territoire!$B$2:$D$120,3,0),"à saisir (Opérateur_Territoire)")</f>
        <v>Vallée de la Moselle (secteur Chatel-Tonnoy) – Natura 2000</v>
      </c>
      <c r="F161" s="35" t="str">
        <f aca="false">IFERROR(VLOOKUP(LEFT(A161,7),Opérateur_Territoire!$B$2:$J$120,6,0),"à saisir (Opérateur_Territoire)")</f>
        <v>Conservatoire d'espaces naturels de Lorraine</v>
      </c>
      <c r="G161" s="35" t="str">
        <f aca="false">IFERROR(VLOOKUP(LEFT(A161,7),Opérateur_Territoire!$B$2:$J$120,7,0),"à saisir (Opérateur_Territoire)")</f>
        <v>3 rue du Président Robert Schuman – 57400 SARREBOURG</v>
      </c>
      <c r="H161" s="35" t="str">
        <f aca="false">IFERROR(VLOOKUP(LEFT(A161,7),Opérateur_Territoire!$B$2:$J$120,8,0),"à saisir (Opérateur_Territoire)")</f>
        <v>03 83 74 21 45</v>
      </c>
      <c r="I161" s="35" t="str">
        <f aca="false">IFERROR(VLOOKUP(LEFT(A161,7),Opérateur_Territoire!$B$2:$J$120,9,0),"à saisir (Opérateur_Territoire)")</f>
        <v>c.gruber@cen-lorraine.fr</v>
      </c>
      <c r="J161" s="35"/>
      <c r="K161" s="35"/>
      <c r="L161" s="36"/>
      <c r="M161" s="80"/>
      <c r="N161" s="80"/>
      <c r="O161" s="81"/>
      <c r="P161" s="82" t="str">
        <f aca="false">IF(AND(M161&lt;&gt;"",O161&lt;&gt;""),M161+O161,IF(AND(N161&lt;&gt;"",O161&lt;&gt;""),N161+O161,""))</f>
        <v/>
      </c>
      <c r="Q161" s="81"/>
      <c r="R161" s="82" t="str">
        <f aca="false">IF(AND(M161&lt;&gt;"",Q161&lt;&gt;""),M161+Q161,IF(AND(N161&lt;&gt;"",Q161&lt;&gt;""),N161+Q161,""))</f>
        <v/>
      </c>
      <c r="S161" s="83"/>
      <c r="T161" s="83"/>
      <c r="U161" s="83"/>
      <c r="V161" s="83"/>
      <c r="W161" s="84"/>
      <c r="X161" s="85"/>
      <c r="Y161" s="86"/>
      <c r="Z161" s="86"/>
      <c r="AA161" s="42"/>
      <c r="AB161" s="87"/>
      <c r="AC161" s="87"/>
      <c r="AD161" s="87"/>
      <c r="AE161" s="42"/>
      <c r="AF161" s="42"/>
      <c r="AG161" s="88"/>
      <c r="AH161" s="42"/>
      <c r="AI161" s="88"/>
      <c r="AJ161" s="42"/>
      <c r="AK161" s="88"/>
      <c r="AL161" s="42"/>
      <c r="AM161" s="88"/>
      <c r="AN161" s="42"/>
      <c r="AO161" s="88"/>
      <c r="AP161" s="42"/>
      <c r="AQ161" s="88"/>
      <c r="AR161" s="42"/>
      <c r="AS161" s="88"/>
      <c r="AT161" s="42"/>
      <c r="AU161" s="88"/>
      <c r="AV161" s="42"/>
      <c r="AW161" s="88"/>
      <c r="AX161" s="42"/>
      <c r="AY161" s="88"/>
      <c r="AZ161" s="42"/>
      <c r="BA161" s="88"/>
      <c r="BB161" s="42"/>
      <c r="BC161" s="88"/>
      <c r="BD161" s="89"/>
      <c r="BE161" s="89"/>
      <c r="BF161" s="90"/>
      <c r="BG161" s="90"/>
      <c r="BH161" s="91"/>
      <c r="BI161" s="92"/>
      <c r="BJ161" s="92"/>
      <c r="AMI161" s="19"/>
      <c r="AMJ161" s="19"/>
    </row>
    <row r="162" s="93" customFormat="true" ht="25.5" hidden="false" customHeight="true" outlineLevel="0" collapsed="false">
      <c r="A162" s="33" t="s">
        <v>990</v>
      </c>
      <c r="B162" s="34" t="str">
        <f aca="false">IF(A162="","saisir code MAEC (colonne A)",RIGHT(A162,4))</f>
        <v>ESP2</v>
      </c>
      <c r="C162" s="34" t="str">
        <f aca="false">IFERROR(VLOOKUP(LEFT(A162,7),Opérateur_Territoire!$B$2:$D$120,2,0),"à saisir (Opérateur_Territoire)")</f>
        <v>CEN Lorraine</v>
      </c>
      <c r="D162" s="34" t="str">
        <f aca="false">LEFT(A162,7)</f>
        <v>GE_OBEN</v>
      </c>
      <c r="E162" s="34" t="str">
        <f aca="false">IFERROR(VLOOKUP(LEFT(A162,7),Opérateur_Territoire!$B$2:$D$120,3,0),"à saisir (Opérateur_Territoire)")</f>
        <v>Pelouses à Obergailbach – Natura 2000</v>
      </c>
      <c r="F162" s="35" t="str">
        <f aca="false">IFERROR(VLOOKUP(LEFT(A162,7),Opérateur_Territoire!$B$2:$J$120,6,0),"à saisir (Opérateur_Territoire)")</f>
        <v>Conservatoire d'espaces naturels de Lorraine</v>
      </c>
      <c r="G162" s="35" t="str">
        <f aca="false">IFERROR(VLOOKUP(LEFT(A162,7),Opérateur_Territoire!$B$2:$J$120,7,0),"à saisir (Opérateur_Territoire)")</f>
        <v>3 rue du Président Robert Schuman – 57400 SARREBOURG</v>
      </c>
      <c r="H162" s="35" t="str">
        <f aca="false">IFERROR(VLOOKUP(LEFT(A162,7),Opérateur_Territoire!$B$2:$J$120,8,0),"à saisir (Opérateur_Territoire)")</f>
        <v>03 87 03 00 90</v>
      </c>
      <c r="I162" s="35" t="str">
        <f aca="false">IFERROR(VLOOKUP(LEFT(A162,7),Opérateur_Territoire!$B$2:$J$120,9,0),"à saisir (Opérateur_Territoire)")</f>
        <v>l.jaillard@cen-lorraine.fr</v>
      </c>
      <c r="J162" s="35"/>
      <c r="K162" s="35"/>
      <c r="L162" s="36"/>
      <c r="M162" s="80"/>
      <c r="N162" s="80"/>
      <c r="O162" s="81"/>
      <c r="P162" s="82" t="str">
        <f aca="false">IF(AND(M162&lt;&gt;"",O162&lt;&gt;""),M162+O162,IF(AND(N162&lt;&gt;"",O162&lt;&gt;""),N162+O162,""))</f>
        <v/>
      </c>
      <c r="Q162" s="81"/>
      <c r="R162" s="82" t="str">
        <f aca="false">IF(AND(M162&lt;&gt;"",Q162&lt;&gt;""),M162+Q162,IF(AND(N162&lt;&gt;"",Q162&lt;&gt;""),N162+Q162,""))</f>
        <v/>
      </c>
      <c r="S162" s="83"/>
      <c r="T162" s="83"/>
      <c r="U162" s="83"/>
      <c r="V162" s="83"/>
      <c r="W162" s="84"/>
      <c r="X162" s="85"/>
      <c r="Y162" s="86"/>
      <c r="Z162" s="86"/>
      <c r="AA162" s="42"/>
      <c r="AB162" s="87"/>
      <c r="AC162" s="87"/>
      <c r="AD162" s="87"/>
      <c r="AE162" s="42"/>
      <c r="AF162" s="42"/>
      <c r="AG162" s="88"/>
      <c r="AH162" s="42"/>
      <c r="AI162" s="88"/>
      <c r="AJ162" s="42"/>
      <c r="AK162" s="88"/>
      <c r="AL162" s="42"/>
      <c r="AM162" s="88"/>
      <c r="AN162" s="42"/>
      <c r="AO162" s="88"/>
      <c r="AP162" s="42"/>
      <c r="AQ162" s="88"/>
      <c r="AR162" s="42"/>
      <c r="AS162" s="88"/>
      <c r="AT162" s="42"/>
      <c r="AU162" s="88"/>
      <c r="AV162" s="42"/>
      <c r="AW162" s="88"/>
      <c r="AX162" s="42"/>
      <c r="AY162" s="88"/>
      <c r="AZ162" s="42"/>
      <c r="BA162" s="88"/>
      <c r="BB162" s="42"/>
      <c r="BC162" s="88"/>
      <c r="BD162" s="89"/>
      <c r="BE162" s="89"/>
      <c r="BF162" s="90"/>
      <c r="BG162" s="90"/>
      <c r="BH162" s="91"/>
      <c r="BI162" s="92"/>
      <c r="BJ162" s="92"/>
      <c r="AMI162" s="19"/>
      <c r="AMJ162" s="19"/>
    </row>
    <row r="163" s="93" customFormat="true" ht="25.5" hidden="false" customHeight="true" outlineLevel="0" collapsed="false">
      <c r="A163" s="33" t="s">
        <v>991</v>
      </c>
      <c r="B163" s="34" t="str">
        <f aca="false">IF(A163="","saisir code MAEC (colonne A)",RIGHT(A163,4))</f>
        <v>ESP4</v>
      </c>
      <c r="C163" s="34" t="str">
        <f aca="false">IFERROR(VLOOKUP(LEFT(A163,7),Opérateur_Territoire!$B$2:$D$120,2,0),"à saisir (Opérateur_Territoire)")</f>
        <v>CEN Lorraine</v>
      </c>
      <c r="D163" s="34" t="str">
        <f aca="false">LEFT(A163,7)</f>
        <v>GE_OBEN</v>
      </c>
      <c r="E163" s="34" t="str">
        <f aca="false">IFERROR(VLOOKUP(LEFT(A163,7),Opérateur_Territoire!$B$2:$D$120,3,0),"à saisir (Opérateur_Territoire)")</f>
        <v>Pelouses à Obergailbach – Natura 2000</v>
      </c>
      <c r="F163" s="35" t="str">
        <f aca="false">IFERROR(VLOOKUP(LEFT(A163,7),Opérateur_Territoire!$B$2:$J$120,6,0),"à saisir (Opérateur_Territoire)")</f>
        <v>Conservatoire d'espaces naturels de Lorraine</v>
      </c>
      <c r="G163" s="35" t="str">
        <f aca="false">IFERROR(VLOOKUP(LEFT(A163,7),Opérateur_Territoire!$B$2:$J$120,7,0),"à saisir (Opérateur_Territoire)")</f>
        <v>3 rue du Président Robert Schuman – 57400 SARREBOURG</v>
      </c>
      <c r="H163" s="35" t="str">
        <f aca="false">IFERROR(VLOOKUP(LEFT(A163,7),Opérateur_Territoire!$B$2:$J$120,8,0),"à saisir (Opérateur_Territoire)")</f>
        <v>03 87 03 00 90</v>
      </c>
      <c r="I163" s="35" t="str">
        <f aca="false">IFERROR(VLOOKUP(LEFT(A163,7),Opérateur_Territoire!$B$2:$J$120,9,0),"à saisir (Opérateur_Territoire)")</f>
        <v>l.jaillard@cen-lorraine.fr</v>
      </c>
      <c r="J163" s="35"/>
      <c r="K163" s="35"/>
      <c r="L163" s="36"/>
      <c r="M163" s="80"/>
      <c r="N163" s="80"/>
      <c r="O163" s="81"/>
      <c r="P163" s="82" t="str">
        <f aca="false">IF(AND(M163&lt;&gt;"",O163&lt;&gt;""),M163+O163,IF(AND(N163&lt;&gt;"",O163&lt;&gt;""),N163+O163,""))</f>
        <v/>
      </c>
      <c r="Q163" s="81"/>
      <c r="R163" s="82" t="str">
        <f aca="false">IF(AND(M163&lt;&gt;"",Q163&lt;&gt;""),M163+Q163,IF(AND(N163&lt;&gt;"",Q163&lt;&gt;""),N163+Q163,""))</f>
        <v/>
      </c>
      <c r="S163" s="83"/>
      <c r="T163" s="83"/>
      <c r="U163" s="83"/>
      <c r="V163" s="83"/>
      <c r="W163" s="84"/>
      <c r="X163" s="85"/>
      <c r="Y163" s="86"/>
      <c r="Z163" s="86"/>
      <c r="AA163" s="42"/>
      <c r="AB163" s="87"/>
      <c r="AC163" s="87"/>
      <c r="AD163" s="87"/>
      <c r="AE163" s="42"/>
      <c r="AF163" s="42"/>
      <c r="AG163" s="88"/>
      <c r="AH163" s="42"/>
      <c r="AI163" s="88"/>
      <c r="AJ163" s="42"/>
      <c r="AK163" s="88"/>
      <c r="AL163" s="42"/>
      <c r="AM163" s="88"/>
      <c r="AN163" s="42"/>
      <c r="AO163" s="88"/>
      <c r="AP163" s="42"/>
      <c r="AQ163" s="88"/>
      <c r="AR163" s="42"/>
      <c r="AS163" s="88"/>
      <c r="AT163" s="42"/>
      <c r="AU163" s="88"/>
      <c r="AV163" s="42"/>
      <c r="AW163" s="88"/>
      <c r="AX163" s="42"/>
      <c r="AY163" s="88"/>
      <c r="AZ163" s="42"/>
      <c r="BA163" s="88"/>
      <c r="BB163" s="42"/>
      <c r="BC163" s="88"/>
      <c r="BD163" s="89"/>
      <c r="BE163" s="89"/>
      <c r="BF163" s="90"/>
      <c r="BG163" s="90"/>
      <c r="BH163" s="91"/>
      <c r="BI163" s="92"/>
      <c r="BJ163" s="92"/>
      <c r="AMI163" s="19"/>
      <c r="AMJ163" s="19"/>
    </row>
    <row r="164" s="93" customFormat="true" ht="25.5" hidden="false" customHeight="true" outlineLevel="0" collapsed="false">
      <c r="A164" s="33" t="s">
        <v>992</v>
      </c>
      <c r="B164" s="34" t="str">
        <f aca="false">IF(A164="","saisir code MAEC (colonne A)",RIGHT(A164,4))</f>
        <v>ESP3</v>
      </c>
      <c r="C164" s="34" t="str">
        <f aca="false">IFERROR(VLOOKUP(LEFT(A164,7),Opérateur_Territoire!$B$2:$D$120,2,0),"à saisir (Opérateur_Territoire)")</f>
        <v>Grand Nancy</v>
      </c>
      <c r="D164" s="34" t="str">
        <f aca="false">LEFT(A164,7)</f>
        <v>GE_MLZN</v>
      </c>
      <c r="E164" s="34" t="str">
        <f aca="false">IFERROR(VLOOKUP(LEFT(A164,7),Opérateur_Territoire!$B$2:$D$120,3,0),"à saisir (Opérateur_Territoire)")</f>
        <v>Plateau de Malzéville – Natura 2000</v>
      </c>
      <c r="F164" s="35" t="str">
        <f aca="false">IFERROR(VLOOKUP(LEFT(A164,7),Opérateur_Territoire!$B$2:$J$120,6,0),"à saisir (Opérateur_Territoire)")</f>
        <v>Métropole du Grand Nancy</v>
      </c>
      <c r="G164" s="35" t="str">
        <f aca="false">IFERROR(VLOOKUP(LEFT(A164,7),Opérateur_Territoire!$B$2:$J$120,7,0),"à saisir (Opérateur_Territoire)")</f>
        <v>Nathalie WARIN – 22 viaduc Kennedy – 54035 NANCY Cedex</v>
      </c>
      <c r="H164" s="35" t="str">
        <f aca="false">IFERROR(VLOOKUP(LEFT(A164,7),Opérateur_Territoire!$B$2:$J$120,8,0),"à saisir (Opérateur_Territoire)")</f>
        <v>03 83 91 82 49</v>
      </c>
      <c r="I164" s="35" t="str">
        <f aca="false">IFERROR(VLOOKUP(LEFT(A164,7),Opérateur_Territoire!$B$2:$J$120,9,0),"à saisir (Opérateur_Territoire)")</f>
        <v>nathalie.warin@grand-nancy.org</v>
      </c>
      <c r="J164" s="35"/>
      <c r="K164" s="35"/>
      <c r="L164" s="36"/>
      <c r="M164" s="80"/>
      <c r="N164" s="80"/>
      <c r="O164" s="81"/>
      <c r="P164" s="82" t="str">
        <f aca="false">IF(AND(M164&lt;&gt;"",O164&lt;&gt;""),M164+O164,IF(AND(N164&lt;&gt;"",O164&lt;&gt;""),N164+O164,""))</f>
        <v/>
      </c>
      <c r="Q164" s="81"/>
      <c r="R164" s="82" t="str">
        <f aca="false">IF(AND(M164&lt;&gt;"",Q164&lt;&gt;""),M164+Q164,IF(AND(N164&lt;&gt;"",Q164&lt;&gt;""),N164+Q164,""))</f>
        <v/>
      </c>
      <c r="S164" s="83"/>
      <c r="T164" s="83"/>
      <c r="U164" s="83"/>
      <c r="V164" s="83"/>
      <c r="W164" s="84"/>
      <c r="X164" s="85"/>
      <c r="Y164" s="86"/>
      <c r="Z164" s="86"/>
      <c r="AA164" s="42"/>
      <c r="AB164" s="87"/>
      <c r="AC164" s="87"/>
      <c r="AD164" s="87"/>
      <c r="AE164" s="42"/>
      <c r="AF164" s="42"/>
      <c r="AG164" s="88"/>
      <c r="AH164" s="42"/>
      <c r="AI164" s="88"/>
      <c r="AJ164" s="42"/>
      <c r="AK164" s="88"/>
      <c r="AL164" s="42"/>
      <c r="AM164" s="88"/>
      <c r="AN164" s="42"/>
      <c r="AO164" s="88"/>
      <c r="AP164" s="42"/>
      <c r="AQ164" s="88"/>
      <c r="AR164" s="42"/>
      <c r="AS164" s="88"/>
      <c r="AT164" s="42"/>
      <c r="AU164" s="88"/>
      <c r="AV164" s="42"/>
      <c r="AW164" s="88"/>
      <c r="AX164" s="42"/>
      <c r="AY164" s="88"/>
      <c r="AZ164" s="42"/>
      <c r="BA164" s="88"/>
      <c r="BB164" s="42"/>
      <c r="BC164" s="88"/>
      <c r="BD164" s="89"/>
      <c r="BE164" s="89"/>
      <c r="BF164" s="90"/>
      <c r="BG164" s="90"/>
      <c r="BH164" s="91"/>
      <c r="BI164" s="92"/>
      <c r="BJ164" s="92"/>
      <c r="AMI164" s="19"/>
      <c r="AMJ164" s="19"/>
    </row>
    <row r="165" s="93" customFormat="true" ht="25.5" hidden="false" customHeight="true" outlineLevel="0" collapsed="false">
      <c r="A165" s="33" t="s">
        <v>993</v>
      </c>
      <c r="B165" s="34" t="str">
        <f aca="false">IF(A165="","saisir code MAEC (colonne A)",RIGHT(A165,4))</f>
        <v>ESP3</v>
      </c>
      <c r="C165" s="34" t="str">
        <f aca="false">IFERROR(VLOOKUP(LEFT(A165,7),Opérateur_Territoire!$B$2:$D$120,2,0),"à saisir (Opérateur_Territoire)")</f>
        <v>Haguenau</v>
      </c>
      <c r="D165" s="34" t="str">
        <f aca="false">LEFT(A165,7)</f>
        <v>GE_HL1N</v>
      </c>
      <c r="E165" s="34" t="str">
        <f aca="false">IFERROR(VLOOKUP(LEFT(A165,7),Opérateur_Territoire!$B$2:$D$120,3,0),"à saisir (Opérateur_Territoire)")</f>
        <v>Haguenau et la Lauter – Natura 2000 – Avifaune</v>
      </c>
      <c r="F165" s="35" t="str">
        <f aca="false">IFERROR(VLOOKUP(LEFT(A165,7),Opérateur_Territoire!$B$2:$J$120,6,0),"à saisir (Opérateur_Territoire)")</f>
        <v>Ville de Haguenau</v>
      </c>
      <c r="G165" s="35" t="str">
        <f aca="false">IFERROR(VLOOKUP(LEFT(A165,7),Opérateur_Territoire!$B$2:$J$120,7,0),"à saisir (Opérateur_Territoire)")</f>
        <v>1 place Charles de Gaulle – BP 10249 – 67504 HAGUENAU Cedex</v>
      </c>
      <c r="H165" s="35" t="str">
        <f aca="false">IFERROR(VLOOKUP(LEFT(A165,7),Opérateur_Territoire!$B$2:$J$120,8,0),"à saisir (Opérateur_Territoire)")</f>
        <v>03 88 90 68 48</v>
      </c>
      <c r="I165" s="35" t="str">
        <f aca="false">IFERROR(VLOOKUP(LEFT(A165,7),Opérateur_Territoire!$B$2:$J$120,9,0),"à saisir (Opérateur_Territoire)")</f>
        <v>veronique.dumanois@agglo-haguenau.fr</v>
      </c>
      <c r="J165" s="35"/>
      <c r="K165" s="35"/>
      <c r="L165" s="36"/>
      <c r="M165" s="80"/>
      <c r="N165" s="80"/>
      <c r="O165" s="81"/>
      <c r="P165" s="82" t="str">
        <f aca="false">IF(AND(M165&lt;&gt;"",O165&lt;&gt;""),M165+O165,IF(AND(N165&lt;&gt;"",O165&lt;&gt;""),N165+O165,""))</f>
        <v/>
      </c>
      <c r="Q165" s="81"/>
      <c r="R165" s="82" t="str">
        <f aca="false">IF(AND(M165&lt;&gt;"",Q165&lt;&gt;""),M165+Q165,IF(AND(N165&lt;&gt;"",Q165&lt;&gt;""),N165+Q165,""))</f>
        <v/>
      </c>
      <c r="S165" s="83"/>
      <c r="T165" s="83"/>
      <c r="U165" s="83"/>
      <c r="V165" s="83"/>
      <c r="W165" s="84"/>
      <c r="X165" s="85"/>
      <c r="Y165" s="86"/>
      <c r="Z165" s="86"/>
      <c r="AA165" s="42"/>
      <c r="AB165" s="87"/>
      <c r="AC165" s="87"/>
      <c r="AD165" s="87"/>
      <c r="AE165" s="42"/>
      <c r="AF165" s="42"/>
      <c r="AG165" s="88"/>
      <c r="AH165" s="42"/>
      <c r="AI165" s="88"/>
      <c r="AJ165" s="42"/>
      <c r="AK165" s="88"/>
      <c r="AL165" s="42"/>
      <c r="AM165" s="88"/>
      <c r="AN165" s="42"/>
      <c r="AO165" s="88"/>
      <c r="AP165" s="42"/>
      <c r="AQ165" s="88"/>
      <c r="AR165" s="42"/>
      <c r="AS165" s="88"/>
      <c r="AT165" s="42"/>
      <c r="AU165" s="88"/>
      <c r="AV165" s="42"/>
      <c r="AW165" s="88"/>
      <c r="AX165" s="42"/>
      <c r="AY165" s="88"/>
      <c r="AZ165" s="42"/>
      <c r="BA165" s="88"/>
      <c r="BB165" s="42"/>
      <c r="BC165" s="88"/>
      <c r="BD165" s="89"/>
      <c r="BE165" s="89"/>
      <c r="BF165" s="90"/>
      <c r="BG165" s="90"/>
      <c r="BH165" s="91"/>
      <c r="BI165" s="92"/>
      <c r="BJ165" s="92"/>
      <c r="AMI165" s="19"/>
      <c r="AMJ165" s="19"/>
    </row>
    <row r="166" s="93" customFormat="true" ht="25.5" hidden="false" customHeight="true" outlineLevel="0" collapsed="false">
      <c r="A166" s="33" t="s">
        <v>994</v>
      </c>
      <c r="B166" s="34" t="str">
        <f aca="false">IF(A166="","saisir code MAEC (colonne A)",RIGHT(A166,4))</f>
        <v>ESP4</v>
      </c>
      <c r="C166" s="34" t="str">
        <f aca="false">IFERROR(VLOOKUP(LEFT(A166,7),Opérateur_Territoire!$B$2:$D$120,2,0),"à saisir (Opérateur_Territoire)")</f>
        <v>Haguenau</v>
      </c>
      <c r="D166" s="34" t="str">
        <f aca="false">LEFT(A166,7)</f>
        <v>GE_HL1N</v>
      </c>
      <c r="E166" s="34" t="str">
        <f aca="false">IFERROR(VLOOKUP(LEFT(A166,7),Opérateur_Territoire!$B$2:$D$120,3,0),"à saisir (Opérateur_Territoire)")</f>
        <v>Haguenau et la Lauter – Natura 2000 – Avifaune</v>
      </c>
      <c r="F166" s="35" t="str">
        <f aca="false">IFERROR(VLOOKUP(LEFT(A166,7),Opérateur_Territoire!$B$2:$J$120,6,0),"à saisir (Opérateur_Territoire)")</f>
        <v>Ville de Haguenau</v>
      </c>
      <c r="G166" s="35" t="str">
        <f aca="false">IFERROR(VLOOKUP(LEFT(A166,7),Opérateur_Territoire!$B$2:$J$120,7,0),"à saisir (Opérateur_Territoire)")</f>
        <v>1 place Charles de Gaulle – BP 10249 – 67504 HAGUENAU Cedex</v>
      </c>
      <c r="H166" s="35" t="str">
        <f aca="false">IFERROR(VLOOKUP(LEFT(A166,7),Opérateur_Territoire!$B$2:$J$120,8,0),"à saisir (Opérateur_Territoire)")</f>
        <v>03 88 90 68 48</v>
      </c>
      <c r="I166" s="35" t="str">
        <f aca="false">IFERROR(VLOOKUP(LEFT(A166,7),Opérateur_Territoire!$B$2:$J$120,9,0),"à saisir (Opérateur_Territoire)")</f>
        <v>veronique.dumanois@agglo-haguenau.fr</v>
      </c>
      <c r="J166" s="35"/>
      <c r="K166" s="35"/>
      <c r="L166" s="36"/>
      <c r="M166" s="80"/>
      <c r="N166" s="80"/>
      <c r="O166" s="81"/>
      <c r="P166" s="82" t="str">
        <f aca="false">IF(AND(M166&lt;&gt;"",O166&lt;&gt;""),M166+O166,IF(AND(N166&lt;&gt;"",O166&lt;&gt;""),N166+O166,""))</f>
        <v/>
      </c>
      <c r="Q166" s="81"/>
      <c r="R166" s="82" t="str">
        <f aca="false">IF(AND(M166&lt;&gt;"",Q166&lt;&gt;""),M166+Q166,IF(AND(N166&lt;&gt;"",Q166&lt;&gt;""),N166+Q166,""))</f>
        <v/>
      </c>
      <c r="S166" s="83"/>
      <c r="T166" s="83"/>
      <c r="U166" s="83"/>
      <c r="V166" s="83"/>
      <c r="W166" s="84"/>
      <c r="X166" s="85"/>
      <c r="Y166" s="86"/>
      <c r="Z166" s="86"/>
      <c r="AA166" s="42"/>
      <c r="AB166" s="87"/>
      <c r="AC166" s="87"/>
      <c r="AD166" s="87"/>
      <c r="AE166" s="42"/>
      <c r="AF166" s="42"/>
      <c r="AG166" s="88"/>
      <c r="AH166" s="42"/>
      <c r="AI166" s="88"/>
      <c r="AJ166" s="42"/>
      <c r="AK166" s="88"/>
      <c r="AL166" s="42"/>
      <c r="AM166" s="88"/>
      <c r="AN166" s="42"/>
      <c r="AO166" s="88"/>
      <c r="AP166" s="42"/>
      <c r="AQ166" s="88"/>
      <c r="AR166" s="42"/>
      <c r="AS166" s="88"/>
      <c r="AT166" s="42"/>
      <c r="AU166" s="88"/>
      <c r="AV166" s="42"/>
      <c r="AW166" s="88"/>
      <c r="AX166" s="42"/>
      <c r="AY166" s="88"/>
      <c r="AZ166" s="42"/>
      <c r="BA166" s="88"/>
      <c r="BB166" s="42"/>
      <c r="BC166" s="88"/>
      <c r="BD166" s="89"/>
      <c r="BE166" s="89"/>
      <c r="BF166" s="90"/>
      <c r="BG166" s="90"/>
      <c r="BH166" s="91"/>
      <c r="BI166" s="92"/>
      <c r="BJ166" s="92"/>
      <c r="AMI166" s="19"/>
      <c r="AMJ166" s="19"/>
    </row>
    <row r="167" s="93" customFormat="true" ht="25.5" hidden="false" customHeight="true" outlineLevel="0" collapsed="false">
      <c r="A167" s="33" t="s">
        <v>995</v>
      </c>
      <c r="B167" s="34" t="str">
        <f aca="false">IF(A167="","saisir code MAEC (colonne A)",RIGHT(A167,4))</f>
        <v>MHU1</v>
      </c>
      <c r="C167" s="34" t="str">
        <f aca="false">IFERROR(VLOOKUP(LEFT(A167,7),Opérateur_Territoire!$B$2:$D$120,2,0),"à saisir (Opérateur_Territoire)")</f>
        <v>Haguenau</v>
      </c>
      <c r="D167" s="34" t="str">
        <f aca="false">LEFT(A167,7)</f>
        <v>GE_HL1N</v>
      </c>
      <c r="E167" s="34" t="str">
        <f aca="false">IFERROR(VLOOKUP(LEFT(A167,7),Opérateur_Territoire!$B$2:$D$120,3,0),"à saisir (Opérateur_Territoire)")</f>
        <v>Haguenau et la Lauter – Natura 2000 – Avifaune</v>
      </c>
      <c r="F167" s="35" t="str">
        <f aca="false">IFERROR(VLOOKUP(LEFT(A167,7),Opérateur_Territoire!$B$2:$J$120,6,0),"à saisir (Opérateur_Territoire)")</f>
        <v>Ville de Haguenau</v>
      </c>
      <c r="G167" s="35" t="str">
        <f aca="false">IFERROR(VLOOKUP(LEFT(A167,7),Opérateur_Territoire!$B$2:$J$120,7,0),"à saisir (Opérateur_Territoire)")</f>
        <v>1 place Charles de Gaulle – BP 10249 – 67504 HAGUENAU Cedex</v>
      </c>
      <c r="H167" s="35" t="str">
        <f aca="false">IFERROR(VLOOKUP(LEFT(A167,7),Opérateur_Territoire!$B$2:$J$120,8,0),"à saisir (Opérateur_Territoire)")</f>
        <v>03 88 90 68 48</v>
      </c>
      <c r="I167" s="35" t="str">
        <f aca="false">IFERROR(VLOOKUP(LEFT(A167,7),Opérateur_Territoire!$B$2:$J$120,9,0),"à saisir (Opérateur_Territoire)")</f>
        <v>veronique.dumanois@agglo-haguenau.fr</v>
      </c>
      <c r="J167" s="35"/>
      <c r="K167" s="35"/>
      <c r="L167" s="36"/>
      <c r="M167" s="80"/>
      <c r="N167" s="80"/>
      <c r="O167" s="81"/>
      <c r="P167" s="82" t="str">
        <f aca="false">IF(AND(M167&lt;&gt;"",O167&lt;&gt;""),M167+O167,IF(AND(N167&lt;&gt;"",O167&lt;&gt;""),N167+O167,""))</f>
        <v/>
      </c>
      <c r="Q167" s="81"/>
      <c r="R167" s="82" t="str">
        <f aca="false">IF(AND(M167&lt;&gt;"",Q167&lt;&gt;""),M167+Q167,IF(AND(N167&lt;&gt;"",Q167&lt;&gt;""),N167+Q167,""))</f>
        <v/>
      </c>
      <c r="S167" s="83"/>
      <c r="T167" s="83"/>
      <c r="U167" s="83"/>
      <c r="V167" s="83"/>
      <c r="W167" s="84"/>
      <c r="X167" s="85"/>
      <c r="Y167" s="86"/>
      <c r="Z167" s="86"/>
      <c r="AA167" s="42"/>
      <c r="AB167" s="87"/>
      <c r="AC167" s="87"/>
      <c r="AD167" s="87"/>
      <c r="AE167" s="42"/>
      <c r="AF167" s="42"/>
      <c r="AG167" s="88"/>
      <c r="AH167" s="42"/>
      <c r="AI167" s="88"/>
      <c r="AJ167" s="42"/>
      <c r="AK167" s="88"/>
      <c r="AL167" s="42"/>
      <c r="AM167" s="88"/>
      <c r="AN167" s="42"/>
      <c r="AO167" s="88"/>
      <c r="AP167" s="42"/>
      <c r="AQ167" s="88"/>
      <c r="AR167" s="42"/>
      <c r="AS167" s="88"/>
      <c r="AT167" s="42"/>
      <c r="AU167" s="88"/>
      <c r="AV167" s="42"/>
      <c r="AW167" s="88"/>
      <c r="AX167" s="42"/>
      <c r="AY167" s="88"/>
      <c r="AZ167" s="42"/>
      <c r="BA167" s="88"/>
      <c r="BB167" s="42"/>
      <c r="BC167" s="88"/>
      <c r="BD167" s="89"/>
      <c r="BE167" s="89"/>
      <c r="BF167" s="90"/>
      <c r="BG167" s="90"/>
      <c r="BH167" s="91"/>
      <c r="BI167" s="92"/>
      <c r="BJ167" s="92"/>
      <c r="AMI167" s="19"/>
      <c r="AMJ167" s="19"/>
    </row>
    <row r="168" s="93" customFormat="true" ht="25.5" hidden="false" customHeight="true" outlineLevel="0" collapsed="false">
      <c r="A168" s="33" t="s">
        <v>996</v>
      </c>
      <c r="B168" s="34" t="str">
        <f aca="false">IF(A168="","saisir code MAEC (colonne A)",RIGHT(A168,4))</f>
        <v>ESP3</v>
      </c>
      <c r="C168" s="34" t="str">
        <f aca="false">IFERROR(VLOOKUP(LEFT(A168,7),Opérateur_Territoire!$B$2:$D$120,2,0),"à saisir (Opérateur_Territoire)")</f>
        <v>Haguenau</v>
      </c>
      <c r="D168" s="34" t="str">
        <f aca="false">LEFT(A168,7)</f>
        <v>GE_HL2N</v>
      </c>
      <c r="E168" s="34" t="str">
        <f aca="false">IFERROR(VLOOKUP(LEFT(A168,7),Opérateur_Territoire!$B$2:$D$120,3,0),"à saisir (Opérateur_Territoire)")</f>
        <v>Haguenau et la Lauter – Natura 2000 – Azurés</v>
      </c>
      <c r="F168" s="35" t="str">
        <f aca="false">IFERROR(VLOOKUP(LEFT(A168,7),Opérateur_Territoire!$B$2:$J$120,6,0),"à saisir (Opérateur_Territoire)")</f>
        <v>Ville de Haguenau</v>
      </c>
      <c r="G168" s="35" t="str">
        <f aca="false">IFERROR(VLOOKUP(LEFT(A168,7),Opérateur_Territoire!$B$2:$J$120,7,0),"à saisir (Opérateur_Territoire)")</f>
        <v>1 place Charles de Gaulle – BP 10249 – 67504 HAGUENAU Cedex</v>
      </c>
      <c r="H168" s="35" t="str">
        <f aca="false">IFERROR(VLOOKUP(LEFT(A168,7),Opérateur_Territoire!$B$2:$J$120,8,0),"à saisir (Opérateur_Territoire)")</f>
        <v>03 88 90 68 48</v>
      </c>
      <c r="I168" s="35" t="str">
        <f aca="false">IFERROR(VLOOKUP(LEFT(A168,7),Opérateur_Territoire!$B$2:$J$120,9,0),"à saisir (Opérateur_Territoire)")</f>
        <v>veronique.dumanois@agglo-haguenau.fr</v>
      </c>
      <c r="J168" s="35"/>
      <c r="K168" s="35"/>
      <c r="L168" s="36"/>
      <c r="M168" s="80"/>
      <c r="N168" s="80"/>
      <c r="O168" s="81"/>
      <c r="P168" s="82" t="str">
        <f aca="false">IF(AND(M168&lt;&gt;"",O168&lt;&gt;""),M168+O168,IF(AND(N168&lt;&gt;"",O168&lt;&gt;""),N168+O168,""))</f>
        <v/>
      </c>
      <c r="Q168" s="81"/>
      <c r="R168" s="82" t="str">
        <f aca="false">IF(AND(M168&lt;&gt;"",Q168&lt;&gt;""),M168+Q168,IF(AND(N168&lt;&gt;"",Q168&lt;&gt;""),N168+Q168,""))</f>
        <v/>
      </c>
      <c r="S168" s="83"/>
      <c r="T168" s="83"/>
      <c r="U168" s="83"/>
      <c r="V168" s="83"/>
      <c r="W168" s="84"/>
      <c r="X168" s="85"/>
      <c r="Y168" s="86"/>
      <c r="Z168" s="86"/>
      <c r="AA168" s="42"/>
      <c r="AB168" s="87"/>
      <c r="AC168" s="87"/>
      <c r="AD168" s="87"/>
      <c r="AE168" s="42"/>
      <c r="AF168" s="42"/>
      <c r="AG168" s="88"/>
      <c r="AH168" s="42"/>
      <c r="AI168" s="88"/>
      <c r="AJ168" s="42"/>
      <c r="AK168" s="88"/>
      <c r="AL168" s="42"/>
      <c r="AM168" s="88"/>
      <c r="AN168" s="42"/>
      <c r="AO168" s="88"/>
      <c r="AP168" s="42"/>
      <c r="AQ168" s="88"/>
      <c r="AR168" s="42"/>
      <c r="AS168" s="88"/>
      <c r="AT168" s="42"/>
      <c r="AU168" s="88"/>
      <c r="AV168" s="42"/>
      <c r="AW168" s="88"/>
      <c r="AX168" s="42"/>
      <c r="AY168" s="88"/>
      <c r="AZ168" s="42"/>
      <c r="BA168" s="88"/>
      <c r="BB168" s="42"/>
      <c r="BC168" s="88"/>
      <c r="BD168" s="89"/>
      <c r="BE168" s="89"/>
      <c r="BF168" s="90"/>
      <c r="BG168" s="90"/>
      <c r="BH168" s="91"/>
      <c r="BI168" s="92"/>
      <c r="BJ168" s="92"/>
      <c r="AMI168" s="19"/>
      <c r="AMJ168" s="19"/>
    </row>
    <row r="169" s="93" customFormat="true" ht="25.5" hidden="false" customHeight="true" outlineLevel="0" collapsed="false">
      <c r="A169" s="33" t="s">
        <v>997</v>
      </c>
      <c r="B169" s="34" t="str">
        <f aca="false">IF(A169="","saisir code MAEC (colonne A)",RIGHT(A169,4))</f>
        <v>MHU1</v>
      </c>
      <c r="C169" s="34" t="str">
        <f aca="false">IFERROR(VLOOKUP(LEFT(A169,7),Opérateur_Territoire!$B$2:$D$120,2,0),"à saisir (Opérateur_Territoire)")</f>
        <v>Haguenau</v>
      </c>
      <c r="D169" s="34" t="str">
        <f aca="false">LEFT(A169,7)</f>
        <v>GE_HL2N</v>
      </c>
      <c r="E169" s="34" t="str">
        <f aca="false">IFERROR(VLOOKUP(LEFT(A169,7),Opérateur_Territoire!$B$2:$D$120,3,0),"à saisir (Opérateur_Territoire)")</f>
        <v>Haguenau et la Lauter – Natura 2000 – Azurés</v>
      </c>
      <c r="F169" s="35" t="str">
        <f aca="false">IFERROR(VLOOKUP(LEFT(A169,7),Opérateur_Territoire!$B$2:$J$120,6,0),"à saisir (Opérateur_Territoire)")</f>
        <v>Ville de Haguenau</v>
      </c>
      <c r="G169" s="35" t="str">
        <f aca="false">IFERROR(VLOOKUP(LEFT(A169,7),Opérateur_Territoire!$B$2:$J$120,7,0),"à saisir (Opérateur_Territoire)")</f>
        <v>1 place Charles de Gaulle – BP 10249 – 67504 HAGUENAU Cedex</v>
      </c>
      <c r="H169" s="35" t="str">
        <f aca="false">IFERROR(VLOOKUP(LEFT(A169,7),Opérateur_Territoire!$B$2:$J$120,8,0),"à saisir (Opérateur_Territoire)")</f>
        <v>03 88 90 68 48</v>
      </c>
      <c r="I169" s="35" t="str">
        <f aca="false">IFERROR(VLOOKUP(LEFT(A169,7),Opérateur_Territoire!$B$2:$J$120,9,0),"à saisir (Opérateur_Territoire)")</f>
        <v>veronique.dumanois@agglo-haguenau.fr</v>
      </c>
      <c r="J169" s="35"/>
      <c r="K169" s="35"/>
      <c r="L169" s="36"/>
      <c r="M169" s="80"/>
      <c r="N169" s="80"/>
      <c r="O169" s="81"/>
      <c r="P169" s="82" t="str">
        <f aca="false">IF(AND(M169&lt;&gt;"",O169&lt;&gt;""),M169+O169,IF(AND(N169&lt;&gt;"",O169&lt;&gt;""),N169+O169,""))</f>
        <v/>
      </c>
      <c r="Q169" s="81"/>
      <c r="R169" s="82" t="str">
        <f aca="false">IF(AND(M169&lt;&gt;"",Q169&lt;&gt;""),M169+Q169,IF(AND(N169&lt;&gt;"",Q169&lt;&gt;""),N169+Q169,""))</f>
        <v/>
      </c>
      <c r="S169" s="83"/>
      <c r="T169" s="83"/>
      <c r="U169" s="83"/>
      <c r="V169" s="83"/>
      <c r="W169" s="84"/>
      <c r="X169" s="85"/>
      <c r="Y169" s="86"/>
      <c r="Z169" s="86"/>
      <c r="AA169" s="42"/>
      <c r="AB169" s="87"/>
      <c r="AC169" s="87"/>
      <c r="AD169" s="87"/>
      <c r="AE169" s="42"/>
      <c r="AF169" s="42"/>
      <c r="AG169" s="88"/>
      <c r="AH169" s="42"/>
      <c r="AI169" s="88"/>
      <c r="AJ169" s="42"/>
      <c r="AK169" s="88"/>
      <c r="AL169" s="42"/>
      <c r="AM169" s="88"/>
      <c r="AN169" s="42"/>
      <c r="AO169" s="88"/>
      <c r="AP169" s="42"/>
      <c r="AQ169" s="88"/>
      <c r="AR169" s="42"/>
      <c r="AS169" s="88"/>
      <c r="AT169" s="42"/>
      <c r="AU169" s="88"/>
      <c r="AV169" s="42"/>
      <c r="AW169" s="88"/>
      <c r="AX169" s="42"/>
      <c r="AY169" s="88"/>
      <c r="AZ169" s="42"/>
      <c r="BA169" s="88"/>
      <c r="BB169" s="42"/>
      <c r="BC169" s="88"/>
      <c r="BD169" s="89"/>
      <c r="BE169" s="89"/>
      <c r="BF169" s="90"/>
      <c r="BG169" s="90"/>
      <c r="BH169" s="91"/>
      <c r="BI169" s="92"/>
      <c r="BJ169" s="92"/>
      <c r="AMI169" s="19"/>
      <c r="AMJ169" s="19"/>
    </row>
    <row r="170" s="93" customFormat="true" ht="25.5" hidden="false" customHeight="true" outlineLevel="0" collapsed="false">
      <c r="A170" s="33" t="s">
        <v>998</v>
      </c>
      <c r="B170" s="34" t="str">
        <f aca="false">IF(A170="","saisir code MAEC (colonne A)",RIGHT(A170,4))</f>
        <v>ESP1</v>
      </c>
      <c r="C170" s="34" t="str">
        <f aca="false">IFERROR(VLOOKUP(LEFT(A170,7),Opérateur_Territoire!$B$2:$D$120,2,0),"à saisir (Opérateur_Territoire)")</f>
        <v>LPO Champagne-Ardenne</v>
      </c>
      <c r="D170" s="34" t="str">
        <f aca="false">LEFT(A170,7)</f>
        <v>GE_211N</v>
      </c>
      <c r="E170" s="34" t="str">
        <f aca="false">IFERROR(VLOOKUP(LEFT(A170,7),Opérateur_Territoire!$B$2:$D$120,3,0),"à saisir (Opérateur_Territoire)")</f>
        <v>Etangs d’Argonne – Natura 2000</v>
      </c>
      <c r="F170" s="35" t="str">
        <f aca="false">IFERROR(VLOOKUP(LEFT(A170,7),Opérateur_Territoire!$B$2:$J$120,6,0),"à saisir (Opérateur_Territoire)")</f>
        <v>LPO Champagne-Ardenne</v>
      </c>
      <c r="G170" s="35" t="str">
        <f aca="false">IFERROR(VLOOKUP(LEFT(A170,7),Opérateur_Territoire!$B$2:$J$120,7,0),"à saisir (Opérateur_Territoire)")</f>
        <v>Der Nature - Ferme des Grands Parts – D 13 – 51290 OUTINES</v>
      </c>
      <c r="H170" s="35" t="str">
        <f aca="false">IFERROR(VLOOKUP(LEFT(A170,7),Opérateur_Territoire!$B$2:$J$120,8,0),"à saisir (Opérateur_Territoire)")</f>
        <v>03.26.72.54.47</v>
      </c>
      <c r="I170" s="35" t="str">
        <f aca="false">IFERROR(VLOOKUP(LEFT(A170,7),Opérateur_Territoire!$B$2:$J$120,9,0),"à saisir (Opérateur_Territoire)")</f>
        <v>julia.dorchymont@lpo.fr</v>
      </c>
      <c r="J170" s="35"/>
      <c r="K170" s="95"/>
      <c r="L170" s="36"/>
      <c r="M170" s="80"/>
      <c r="N170" s="80"/>
      <c r="O170" s="81"/>
      <c r="P170" s="82" t="str">
        <f aca="false">IF(AND(M170&lt;&gt;"",O170&lt;&gt;""),M170+O170,IF(AND(N170&lt;&gt;"",O170&lt;&gt;""),N170+O170,""))</f>
        <v/>
      </c>
      <c r="Q170" s="81"/>
      <c r="R170" s="82" t="str">
        <f aca="false">IF(AND(M170&lt;&gt;"",Q170&lt;&gt;""),M170+Q170,IF(AND(N170&lt;&gt;"",Q170&lt;&gt;""),N170+Q170,""))</f>
        <v/>
      </c>
      <c r="S170" s="83"/>
      <c r="T170" s="83"/>
      <c r="U170" s="83"/>
      <c r="V170" s="83"/>
      <c r="W170" s="84"/>
      <c r="X170" s="85"/>
      <c r="Y170" s="86"/>
      <c r="Z170" s="86"/>
      <c r="AA170" s="42"/>
      <c r="AB170" s="87"/>
      <c r="AC170" s="87"/>
      <c r="AD170" s="87"/>
      <c r="AE170" s="42"/>
      <c r="AF170" s="42"/>
      <c r="AG170" s="88"/>
      <c r="AH170" s="42"/>
      <c r="AI170" s="88"/>
      <c r="AJ170" s="42"/>
      <c r="AK170" s="88"/>
      <c r="AL170" s="42"/>
      <c r="AM170" s="88"/>
      <c r="AN170" s="42"/>
      <c r="AO170" s="88"/>
      <c r="AP170" s="42"/>
      <c r="AQ170" s="88"/>
      <c r="AR170" s="42"/>
      <c r="AS170" s="88"/>
      <c r="AT170" s="42"/>
      <c r="AU170" s="88"/>
      <c r="AV170" s="42"/>
      <c r="AW170" s="88"/>
      <c r="AX170" s="42"/>
      <c r="AY170" s="88"/>
      <c r="AZ170" s="42"/>
      <c r="BA170" s="88"/>
      <c r="BB170" s="42"/>
      <c r="BC170" s="88"/>
      <c r="BD170" s="89"/>
      <c r="BE170" s="89"/>
      <c r="BF170" s="90"/>
      <c r="BG170" s="90"/>
      <c r="BH170" s="91"/>
      <c r="BI170" s="92"/>
      <c r="BJ170" s="92"/>
      <c r="AMI170" s="19"/>
      <c r="AMJ170" s="19"/>
    </row>
    <row r="171" s="93" customFormat="true" ht="25.5" hidden="false" customHeight="true" outlineLevel="0" collapsed="false">
      <c r="A171" s="33" t="s">
        <v>999</v>
      </c>
      <c r="B171" s="34" t="str">
        <f aca="false">IF(A171="","saisir code MAEC (colonne A)",RIGHT(A171,4))</f>
        <v>ESP2</v>
      </c>
      <c r="C171" s="34" t="str">
        <f aca="false">IFERROR(VLOOKUP(LEFT(A171,7),Opérateur_Territoire!$B$2:$D$120,2,0),"à saisir (Opérateur_Territoire)")</f>
        <v>LPO Champagne-Ardenne</v>
      </c>
      <c r="D171" s="34" t="str">
        <f aca="false">LEFT(A171,7)</f>
        <v>GE_211N</v>
      </c>
      <c r="E171" s="34" t="str">
        <f aca="false">IFERROR(VLOOKUP(LEFT(A171,7),Opérateur_Territoire!$B$2:$D$120,3,0),"à saisir (Opérateur_Territoire)")</f>
        <v>Etangs d’Argonne – Natura 2000</v>
      </c>
      <c r="F171" s="35" t="str">
        <f aca="false">IFERROR(VLOOKUP(LEFT(A171,7),Opérateur_Territoire!$B$2:$J$120,6,0),"à saisir (Opérateur_Territoire)")</f>
        <v>LPO Champagne-Ardenne</v>
      </c>
      <c r="G171" s="35" t="str">
        <f aca="false">IFERROR(VLOOKUP(LEFT(A171,7),Opérateur_Territoire!$B$2:$J$120,7,0),"à saisir (Opérateur_Territoire)")</f>
        <v>Der Nature - Ferme des Grands Parts – D 13 – 51290 OUTINES</v>
      </c>
      <c r="H171" s="35" t="str">
        <f aca="false">IFERROR(VLOOKUP(LEFT(A171,7),Opérateur_Territoire!$B$2:$J$120,8,0),"à saisir (Opérateur_Territoire)")</f>
        <v>03.26.72.54.47</v>
      </c>
      <c r="I171" s="35" t="str">
        <f aca="false">IFERROR(VLOOKUP(LEFT(A171,7),Opérateur_Territoire!$B$2:$J$120,9,0),"à saisir (Opérateur_Territoire)")</f>
        <v>julia.dorchymont@lpo.fr</v>
      </c>
      <c r="J171" s="35"/>
      <c r="K171" s="35"/>
      <c r="L171" s="97"/>
      <c r="M171" s="80"/>
      <c r="N171" s="80"/>
      <c r="O171" s="81"/>
      <c r="P171" s="82" t="str">
        <f aca="false">IF(AND(M171&lt;&gt;"",O171&lt;&gt;""),M171+O171,IF(AND(N171&lt;&gt;"",O171&lt;&gt;""),N171+O171,""))</f>
        <v/>
      </c>
      <c r="Q171" s="81"/>
      <c r="R171" s="82" t="str">
        <f aca="false">IF(AND(M171&lt;&gt;"",Q171&lt;&gt;""),M171+Q171,IF(AND(N171&lt;&gt;"",Q171&lt;&gt;""),N171+Q171,""))</f>
        <v/>
      </c>
      <c r="S171" s="83"/>
      <c r="T171" s="83"/>
      <c r="U171" s="83"/>
      <c r="V171" s="83"/>
      <c r="W171" s="84"/>
      <c r="X171" s="85"/>
      <c r="Y171" s="86"/>
      <c r="Z171" s="86"/>
      <c r="AA171" s="42"/>
      <c r="AB171" s="87"/>
      <c r="AC171" s="87"/>
      <c r="AD171" s="87"/>
      <c r="AE171" s="42"/>
      <c r="AF171" s="42"/>
      <c r="AG171" s="88"/>
      <c r="AH171" s="42"/>
      <c r="AI171" s="88"/>
      <c r="AJ171" s="42"/>
      <c r="AK171" s="88"/>
      <c r="AL171" s="42"/>
      <c r="AM171" s="88"/>
      <c r="AN171" s="42"/>
      <c r="AO171" s="88"/>
      <c r="AP171" s="42"/>
      <c r="AQ171" s="88"/>
      <c r="AR171" s="42"/>
      <c r="AS171" s="88"/>
      <c r="AT171" s="42"/>
      <c r="AU171" s="88"/>
      <c r="AV171" s="42"/>
      <c r="AW171" s="88"/>
      <c r="AX171" s="42"/>
      <c r="AY171" s="88"/>
      <c r="AZ171" s="42"/>
      <c r="BA171" s="88"/>
      <c r="BB171" s="42"/>
      <c r="BC171" s="88"/>
      <c r="BD171" s="89"/>
      <c r="BE171" s="89"/>
      <c r="BF171" s="90"/>
      <c r="BG171" s="90"/>
      <c r="BH171" s="91"/>
      <c r="BI171" s="92"/>
      <c r="BJ171" s="92"/>
      <c r="AMI171" s="19"/>
      <c r="AMJ171" s="19"/>
    </row>
    <row r="172" s="93" customFormat="true" ht="25.5" hidden="false" customHeight="true" outlineLevel="0" collapsed="false">
      <c r="A172" s="33" t="s">
        <v>1000</v>
      </c>
      <c r="B172" s="34" t="str">
        <f aca="false">IF(A172="","saisir code MAEC (colonne A)",RIGHT(A172,4))</f>
        <v>ESP3</v>
      </c>
      <c r="C172" s="34" t="str">
        <f aca="false">IFERROR(VLOOKUP(LEFT(A172,7),Opérateur_Territoire!$B$2:$D$120,2,0),"à saisir (Opérateur_Territoire)")</f>
        <v>LPO Champagne-Ardenne</v>
      </c>
      <c r="D172" s="34" t="str">
        <f aca="false">LEFT(A172,7)</f>
        <v>GE_211N</v>
      </c>
      <c r="E172" s="34" t="str">
        <f aca="false">IFERROR(VLOOKUP(LEFT(A172,7),Opérateur_Territoire!$B$2:$D$120,3,0),"à saisir (Opérateur_Territoire)")</f>
        <v>Etangs d’Argonne – Natura 2000</v>
      </c>
      <c r="F172" s="35" t="str">
        <f aca="false">IFERROR(VLOOKUP(LEFT(A172,7),Opérateur_Territoire!$B$2:$J$120,6,0),"à saisir (Opérateur_Territoire)")</f>
        <v>LPO Champagne-Ardenne</v>
      </c>
      <c r="G172" s="35" t="str">
        <f aca="false">IFERROR(VLOOKUP(LEFT(A172,7),Opérateur_Territoire!$B$2:$J$120,7,0),"à saisir (Opérateur_Territoire)")</f>
        <v>Der Nature - Ferme des Grands Parts – D 13 – 51290 OUTINES</v>
      </c>
      <c r="H172" s="35" t="str">
        <f aca="false">IFERROR(VLOOKUP(LEFT(A172,7),Opérateur_Territoire!$B$2:$J$120,8,0),"à saisir (Opérateur_Territoire)")</f>
        <v>03.26.72.54.47</v>
      </c>
      <c r="I172" s="35" t="str">
        <f aca="false">IFERROR(VLOOKUP(LEFT(A172,7),Opérateur_Territoire!$B$2:$J$120,9,0),"à saisir (Opérateur_Territoire)")</f>
        <v>julia.dorchymont@lpo.fr</v>
      </c>
      <c r="J172" s="35"/>
      <c r="K172" s="35"/>
      <c r="L172" s="97"/>
      <c r="M172" s="80"/>
      <c r="N172" s="80"/>
      <c r="O172" s="81"/>
      <c r="P172" s="82" t="str">
        <f aca="false">IF(AND(M172&lt;&gt;"",O172&lt;&gt;""),M172+O172,IF(AND(N172&lt;&gt;"",O172&lt;&gt;""),N172+O172,""))</f>
        <v/>
      </c>
      <c r="Q172" s="81"/>
      <c r="R172" s="82" t="str">
        <f aca="false">IF(AND(M172&lt;&gt;"",Q172&lt;&gt;""),M172+Q172,IF(AND(N172&lt;&gt;"",Q172&lt;&gt;""),N172+Q172,""))</f>
        <v/>
      </c>
      <c r="S172" s="83"/>
      <c r="T172" s="83"/>
      <c r="U172" s="83"/>
      <c r="V172" s="83"/>
      <c r="W172" s="84"/>
      <c r="X172" s="85"/>
      <c r="Y172" s="86"/>
      <c r="Z172" s="86"/>
      <c r="AA172" s="42"/>
      <c r="AB172" s="87"/>
      <c r="AC172" s="87"/>
      <c r="AD172" s="87"/>
      <c r="AE172" s="42"/>
      <c r="AF172" s="42"/>
      <c r="AG172" s="88"/>
      <c r="AH172" s="42"/>
      <c r="AI172" s="88"/>
      <c r="AJ172" s="42"/>
      <c r="AK172" s="88"/>
      <c r="AL172" s="42"/>
      <c r="AM172" s="88"/>
      <c r="AN172" s="42"/>
      <c r="AO172" s="88"/>
      <c r="AP172" s="42"/>
      <c r="AQ172" s="88"/>
      <c r="AR172" s="42"/>
      <c r="AS172" s="88"/>
      <c r="AT172" s="42"/>
      <c r="AU172" s="88"/>
      <c r="AV172" s="42"/>
      <c r="AW172" s="88"/>
      <c r="AX172" s="42"/>
      <c r="AY172" s="88"/>
      <c r="AZ172" s="42"/>
      <c r="BA172" s="88"/>
      <c r="BB172" s="42"/>
      <c r="BC172" s="88"/>
      <c r="BD172" s="89"/>
      <c r="BE172" s="89"/>
      <c r="BF172" s="90"/>
      <c r="BG172" s="90"/>
      <c r="BH172" s="91"/>
      <c r="BI172" s="92"/>
      <c r="BJ172" s="92"/>
      <c r="AMI172" s="19"/>
      <c r="AMJ172" s="19"/>
    </row>
    <row r="173" s="93" customFormat="true" ht="25.5" hidden="false" customHeight="true" outlineLevel="0" collapsed="false">
      <c r="A173" s="33" t="s">
        <v>1001</v>
      </c>
      <c r="B173" s="34" t="str">
        <f aca="false">IF(A173="","saisir code MAEC (colonne A)",RIGHT(A173,4))</f>
        <v>ESP4</v>
      </c>
      <c r="C173" s="34" t="str">
        <f aca="false">IFERROR(VLOOKUP(LEFT(A173,7),Opérateur_Territoire!$B$2:$D$120,2,0),"à saisir (Opérateur_Territoire)")</f>
        <v>LPO Champagne-Ardenne</v>
      </c>
      <c r="D173" s="34" t="str">
        <f aca="false">LEFT(A173,7)</f>
        <v>GE_211N</v>
      </c>
      <c r="E173" s="34" t="str">
        <f aca="false">IFERROR(VLOOKUP(LEFT(A173,7),Opérateur_Territoire!$B$2:$D$120,3,0),"à saisir (Opérateur_Territoire)")</f>
        <v>Etangs d’Argonne – Natura 2000</v>
      </c>
      <c r="F173" s="35" t="str">
        <f aca="false">IFERROR(VLOOKUP(LEFT(A173,7),Opérateur_Territoire!$B$2:$J$120,6,0),"à saisir (Opérateur_Territoire)")</f>
        <v>LPO Champagne-Ardenne</v>
      </c>
      <c r="G173" s="35" t="str">
        <f aca="false">IFERROR(VLOOKUP(LEFT(A173,7),Opérateur_Territoire!$B$2:$J$120,7,0),"à saisir (Opérateur_Territoire)")</f>
        <v>Der Nature - Ferme des Grands Parts – D 13 – 51290 OUTINES</v>
      </c>
      <c r="H173" s="35" t="str">
        <f aca="false">IFERROR(VLOOKUP(LEFT(A173,7),Opérateur_Territoire!$B$2:$J$120,8,0),"à saisir (Opérateur_Territoire)")</f>
        <v>03.26.72.54.47</v>
      </c>
      <c r="I173" s="35" t="str">
        <f aca="false">IFERROR(VLOOKUP(LEFT(A173,7),Opérateur_Territoire!$B$2:$J$120,9,0),"à saisir (Opérateur_Territoire)")</f>
        <v>julia.dorchymont@lpo.fr</v>
      </c>
      <c r="J173" s="35"/>
      <c r="K173" s="35"/>
      <c r="L173" s="97"/>
      <c r="M173" s="80"/>
      <c r="N173" s="80"/>
      <c r="O173" s="81"/>
      <c r="P173" s="82" t="str">
        <f aca="false">IF(AND(M173&lt;&gt;"",O173&lt;&gt;""),M173+O173,IF(AND(N173&lt;&gt;"",O173&lt;&gt;""),N173+O173,""))</f>
        <v/>
      </c>
      <c r="Q173" s="81"/>
      <c r="R173" s="82" t="str">
        <f aca="false">IF(AND(M173&lt;&gt;"",Q173&lt;&gt;""),M173+Q173,IF(AND(N173&lt;&gt;"",Q173&lt;&gt;""),N173+Q173,""))</f>
        <v/>
      </c>
      <c r="S173" s="83"/>
      <c r="T173" s="83"/>
      <c r="U173" s="83"/>
      <c r="V173" s="83"/>
      <c r="W173" s="84"/>
      <c r="X173" s="85"/>
      <c r="Y173" s="86"/>
      <c r="Z173" s="86"/>
      <c r="AA173" s="42"/>
      <c r="AB173" s="87"/>
      <c r="AC173" s="87"/>
      <c r="AD173" s="87"/>
      <c r="AE173" s="42"/>
      <c r="AF173" s="42"/>
      <c r="AG173" s="88"/>
      <c r="AH173" s="42"/>
      <c r="AI173" s="88"/>
      <c r="AJ173" s="42"/>
      <c r="AK173" s="88"/>
      <c r="AL173" s="42"/>
      <c r="AM173" s="88"/>
      <c r="AN173" s="42"/>
      <c r="AO173" s="88"/>
      <c r="AP173" s="42"/>
      <c r="AQ173" s="88"/>
      <c r="AR173" s="42"/>
      <c r="AS173" s="88"/>
      <c r="AT173" s="42"/>
      <c r="AU173" s="88"/>
      <c r="AV173" s="42"/>
      <c r="AW173" s="88"/>
      <c r="AX173" s="42"/>
      <c r="AY173" s="88"/>
      <c r="AZ173" s="42"/>
      <c r="BA173" s="88"/>
      <c r="BB173" s="42"/>
      <c r="BC173" s="88"/>
      <c r="BD173" s="89"/>
      <c r="BE173" s="89"/>
      <c r="BF173" s="90"/>
      <c r="BG173" s="90"/>
      <c r="BH173" s="91"/>
      <c r="BI173" s="92"/>
      <c r="BJ173" s="92"/>
      <c r="AMI173" s="19"/>
      <c r="AMJ173" s="19"/>
    </row>
    <row r="174" s="93" customFormat="true" ht="25.5" hidden="false" customHeight="true" outlineLevel="0" collapsed="false">
      <c r="A174" s="33" t="s">
        <v>1002</v>
      </c>
      <c r="B174" s="34" t="str">
        <f aca="false">IF(A174="","saisir code MAEC (colonne A)",RIGHT(A174,4))</f>
        <v>MHU1</v>
      </c>
      <c r="C174" s="34" t="str">
        <f aca="false">IFERROR(VLOOKUP(LEFT(A174,7),Opérateur_Territoire!$B$2:$D$120,2,0),"à saisir (Opérateur_Territoire)")</f>
        <v>LPO Champagne-Ardenne</v>
      </c>
      <c r="D174" s="34" t="str">
        <f aca="false">LEFT(A174,7)</f>
        <v>GE_211N</v>
      </c>
      <c r="E174" s="34" t="str">
        <f aca="false">IFERROR(VLOOKUP(LEFT(A174,7),Opérateur_Territoire!$B$2:$D$120,3,0),"à saisir (Opérateur_Territoire)")</f>
        <v>Etangs d’Argonne – Natura 2000</v>
      </c>
      <c r="F174" s="35" t="str">
        <f aca="false">IFERROR(VLOOKUP(LEFT(A174,7),Opérateur_Territoire!$B$2:$J$120,6,0),"à saisir (Opérateur_Territoire)")</f>
        <v>LPO Champagne-Ardenne</v>
      </c>
      <c r="G174" s="35" t="str">
        <f aca="false">IFERROR(VLOOKUP(LEFT(A174,7),Opérateur_Territoire!$B$2:$J$120,7,0),"à saisir (Opérateur_Territoire)")</f>
        <v>Der Nature - Ferme des Grands Parts – D 13 – 51290 OUTINES</v>
      </c>
      <c r="H174" s="35" t="str">
        <f aca="false">IFERROR(VLOOKUP(LEFT(A174,7),Opérateur_Territoire!$B$2:$J$120,8,0),"à saisir (Opérateur_Territoire)")</f>
        <v>03.26.72.54.47</v>
      </c>
      <c r="I174" s="35" t="str">
        <f aca="false">IFERROR(VLOOKUP(LEFT(A174,7),Opérateur_Territoire!$B$2:$J$120,9,0),"à saisir (Opérateur_Territoire)")</f>
        <v>julia.dorchymont@lpo.fr</v>
      </c>
      <c r="J174" s="35"/>
      <c r="K174" s="35"/>
      <c r="L174" s="36"/>
      <c r="M174" s="80"/>
      <c r="N174" s="80"/>
      <c r="O174" s="81"/>
      <c r="P174" s="82" t="str">
        <f aca="false">IF(AND(M174&lt;&gt;"",O174&lt;&gt;""),M174+O174,IF(AND(N174&lt;&gt;"",O174&lt;&gt;""),N174+O174,""))</f>
        <v/>
      </c>
      <c r="Q174" s="81"/>
      <c r="R174" s="82" t="str">
        <f aca="false">IF(AND(M174&lt;&gt;"",Q174&lt;&gt;""),M174+Q174,IF(AND(N174&lt;&gt;"",Q174&lt;&gt;""),N174+Q174,""))</f>
        <v/>
      </c>
      <c r="S174" s="83"/>
      <c r="T174" s="83"/>
      <c r="U174" s="83"/>
      <c r="V174" s="83"/>
      <c r="W174" s="84"/>
      <c r="X174" s="85"/>
      <c r="Y174" s="86"/>
      <c r="Z174" s="86"/>
      <c r="AA174" s="42"/>
      <c r="AB174" s="87"/>
      <c r="AC174" s="87"/>
      <c r="AD174" s="87"/>
      <c r="AE174" s="42"/>
      <c r="AF174" s="42"/>
      <c r="AG174" s="88"/>
      <c r="AH174" s="42"/>
      <c r="AI174" s="88"/>
      <c r="AJ174" s="42"/>
      <c r="AK174" s="88"/>
      <c r="AL174" s="42"/>
      <c r="AM174" s="88"/>
      <c r="AN174" s="42"/>
      <c r="AO174" s="88"/>
      <c r="AP174" s="42"/>
      <c r="AQ174" s="88"/>
      <c r="AR174" s="42"/>
      <c r="AS174" s="88"/>
      <c r="AT174" s="42"/>
      <c r="AU174" s="88"/>
      <c r="AV174" s="42"/>
      <c r="AW174" s="88"/>
      <c r="AX174" s="42"/>
      <c r="AY174" s="88"/>
      <c r="AZ174" s="42"/>
      <c r="BA174" s="88"/>
      <c r="BB174" s="42"/>
      <c r="BC174" s="88"/>
      <c r="BD174" s="89"/>
      <c r="BE174" s="89"/>
      <c r="BF174" s="90"/>
      <c r="BG174" s="90"/>
      <c r="BH174" s="91"/>
      <c r="BI174" s="92"/>
      <c r="BJ174" s="92"/>
      <c r="AMI174" s="19"/>
      <c r="AMJ174" s="19"/>
    </row>
    <row r="175" s="93" customFormat="true" ht="25.5" hidden="false" customHeight="true" outlineLevel="0" collapsed="false">
      <c r="A175" s="33" t="s">
        <v>1003</v>
      </c>
      <c r="B175" s="34" t="str">
        <f aca="false">IF(A175="","saisir code MAEC (colonne A)",RIGHT(A175,4))</f>
        <v>MHU2</v>
      </c>
      <c r="C175" s="34" t="str">
        <f aca="false">IFERROR(VLOOKUP(LEFT(A175,7),Opérateur_Territoire!$B$2:$D$120,2,0),"à saisir (Opérateur_Territoire)")</f>
        <v>LPO Champagne-Ardenne</v>
      </c>
      <c r="D175" s="34" t="str">
        <f aca="false">LEFT(A175,7)</f>
        <v>GE_211N</v>
      </c>
      <c r="E175" s="34" t="str">
        <f aca="false">IFERROR(VLOOKUP(LEFT(A175,7),Opérateur_Territoire!$B$2:$D$120,3,0),"à saisir (Opérateur_Territoire)")</f>
        <v>Etangs d’Argonne – Natura 2000</v>
      </c>
      <c r="F175" s="35" t="str">
        <f aca="false">IFERROR(VLOOKUP(LEFT(A175,7),Opérateur_Territoire!$B$2:$J$120,6,0),"à saisir (Opérateur_Territoire)")</f>
        <v>LPO Champagne-Ardenne</v>
      </c>
      <c r="G175" s="35" t="str">
        <f aca="false">IFERROR(VLOOKUP(LEFT(A175,7),Opérateur_Territoire!$B$2:$J$120,7,0),"à saisir (Opérateur_Territoire)")</f>
        <v>Der Nature - Ferme des Grands Parts – D 13 – 51290 OUTINES</v>
      </c>
      <c r="H175" s="35" t="str">
        <f aca="false">IFERROR(VLOOKUP(LEFT(A175,7),Opérateur_Territoire!$B$2:$J$120,8,0),"à saisir (Opérateur_Territoire)")</f>
        <v>03.26.72.54.47</v>
      </c>
      <c r="I175" s="35" t="str">
        <f aca="false">IFERROR(VLOOKUP(LEFT(A175,7),Opérateur_Territoire!$B$2:$J$120,9,0),"à saisir (Opérateur_Territoire)")</f>
        <v>julia.dorchymont@lpo.fr</v>
      </c>
      <c r="J175" s="35"/>
      <c r="K175" s="35"/>
      <c r="L175" s="36"/>
      <c r="M175" s="80"/>
      <c r="N175" s="80"/>
      <c r="O175" s="81"/>
      <c r="P175" s="82" t="str">
        <f aca="false">IF(AND(M175&lt;&gt;"",O175&lt;&gt;""),M175+O175,IF(AND(N175&lt;&gt;"",O175&lt;&gt;""),N175+O175,""))</f>
        <v/>
      </c>
      <c r="Q175" s="81"/>
      <c r="R175" s="82" t="str">
        <f aca="false">IF(AND(M175&lt;&gt;"",Q175&lt;&gt;""),M175+Q175,IF(AND(N175&lt;&gt;"",Q175&lt;&gt;""),N175+Q175,""))</f>
        <v/>
      </c>
      <c r="S175" s="83"/>
      <c r="T175" s="83"/>
      <c r="U175" s="83"/>
      <c r="V175" s="83"/>
      <c r="W175" s="84"/>
      <c r="X175" s="85"/>
      <c r="Y175" s="86"/>
      <c r="Z175" s="86"/>
      <c r="AA175" s="42"/>
      <c r="AB175" s="87"/>
      <c r="AC175" s="87"/>
      <c r="AD175" s="87"/>
      <c r="AE175" s="42"/>
      <c r="AF175" s="42"/>
      <c r="AG175" s="88"/>
      <c r="AH175" s="42"/>
      <c r="AI175" s="88"/>
      <c r="AJ175" s="42"/>
      <c r="AK175" s="88"/>
      <c r="AL175" s="42"/>
      <c r="AM175" s="88"/>
      <c r="AN175" s="42"/>
      <c r="AO175" s="88"/>
      <c r="AP175" s="42"/>
      <c r="AQ175" s="88"/>
      <c r="AR175" s="42"/>
      <c r="AS175" s="88"/>
      <c r="AT175" s="42"/>
      <c r="AU175" s="88"/>
      <c r="AV175" s="42"/>
      <c r="AW175" s="88"/>
      <c r="AX175" s="42"/>
      <c r="AY175" s="88"/>
      <c r="AZ175" s="42"/>
      <c r="BA175" s="88"/>
      <c r="BB175" s="42"/>
      <c r="BC175" s="88"/>
      <c r="BD175" s="89"/>
      <c r="BE175" s="89"/>
      <c r="BF175" s="90"/>
      <c r="BG175" s="90"/>
      <c r="BH175" s="91"/>
      <c r="BI175" s="92"/>
      <c r="BJ175" s="92"/>
      <c r="AMI175" s="19"/>
      <c r="AMJ175" s="19"/>
    </row>
    <row r="176" s="93" customFormat="true" ht="25.5" hidden="false" customHeight="true" outlineLevel="0" collapsed="false">
      <c r="A176" s="33" t="s">
        <v>1004</v>
      </c>
      <c r="B176" s="34" t="str">
        <f aca="false">IF(A176="","saisir code MAEC (colonne A)",RIGHT(A176,4))</f>
        <v>ESP1</v>
      </c>
      <c r="C176" s="34" t="str">
        <f aca="false">IFERROR(VLOOKUP(LEFT(A176,7),Opérateur_Territoire!$B$2:$D$120,2,0),"à saisir (Opérateur_Territoire)")</f>
        <v>LPO Champagne-Ardenne</v>
      </c>
      <c r="D176" s="34" t="str">
        <f aca="false">LEFT(A176,7)</f>
        <v>GE_DERN</v>
      </c>
      <c r="E176" s="34" t="str">
        <f aca="false">IFERROR(VLOOKUP(LEFT(A176,7),Opérateur_Territoire!$B$2:$D$120,3,0),"à saisir (Opérateur_Territoire)")</f>
        <v>Herbages et cultures autour du lac du Der – Natura 2000</v>
      </c>
      <c r="F176" s="35" t="str">
        <f aca="false">IFERROR(VLOOKUP(LEFT(A176,7),Opérateur_Territoire!$B$2:$J$120,6,0),"à saisir (Opérateur_Territoire)")</f>
        <v>LPO Champagne-Ardenne</v>
      </c>
      <c r="G176" s="35" t="str">
        <f aca="false">IFERROR(VLOOKUP(LEFT(A176,7),Opérateur_Territoire!$B$2:$J$120,7,0),"à saisir (Opérateur_Territoire)")</f>
        <v>Der Nature - Ferme des Grands Parts – D 13 – 51290 OUTINES</v>
      </c>
      <c r="H176" s="35" t="str">
        <f aca="false">IFERROR(VLOOKUP(LEFT(A176,7),Opérateur_Territoire!$B$2:$J$120,8,0),"à saisir (Opérateur_Territoire)")</f>
        <v>03.26.72.54.47</v>
      </c>
      <c r="I176" s="35" t="str">
        <f aca="false">IFERROR(VLOOKUP(LEFT(A176,7),Opérateur_Territoire!$B$2:$J$120,9,0),"à saisir (Opérateur_Territoire)")</f>
        <v>julia.dorchymont@lpo.fr</v>
      </c>
      <c r="J176" s="35"/>
      <c r="K176" s="35"/>
      <c r="L176" s="36"/>
      <c r="M176" s="80"/>
      <c r="N176" s="80"/>
      <c r="O176" s="81"/>
      <c r="P176" s="82" t="str">
        <f aca="false">IF(AND(M176&lt;&gt;"",O176&lt;&gt;""),M176+O176,IF(AND(N176&lt;&gt;"",O176&lt;&gt;""),N176+O176,""))</f>
        <v/>
      </c>
      <c r="Q176" s="81"/>
      <c r="R176" s="82" t="str">
        <f aca="false">IF(AND(M176&lt;&gt;"",Q176&lt;&gt;""),M176+Q176,IF(AND(N176&lt;&gt;"",Q176&lt;&gt;""),N176+Q176,""))</f>
        <v/>
      </c>
      <c r="S176" s="83"/>
      <c r="T176" s="83"/>
      <c r="U176" s="83"/>
      <c r="V176" s="83"/>
      <c r="W176" s="84"/>
      <c r="X176" s="85"/>
      <c r="Y176" s="86"/>
      <c r="Z176" s="86"/>
      <c r="AA176" s="42"/>
      <c r="AB176" s="87"/>
      <c r="AC176" s="87"/>
      <c r="AD176" s="87"/>
      <c r="AE176" s="42"/>
      <c r="AF176" s="42"/>
      <c r="AG176" s="88"/>
      <c r="AH176" s="42"/>
      <c r="AI176" s="88"/>
      <c r="AJ176" s="42"/>
      <c r="AK176" s="88"/>
      <c r="AL176" s="42"/>
      <c r="AM176" s="88"/>
      <c r="AN176" s="42"/>
      <c r="AO176" s="88"/>
      <c r="AP176" s="42"/>
      <c r="AQ176" s="88"/>
      <c r="AR176" s="42"/>
      <c r="AS176" s="88"/>
      <c r="AT176" s="42"/>
      <c r="AU176" s="88"/>
      <c r="AV176" s="42"/>
      <c r="AW176" s="88"/>
      <c r="AX176" s="42"/>
      <c r="AY176" s="88"/>
      <c r="AZ176" s="42"/>
      <c r="BA176" s="88"/>
      <c r="BB176" s="42"/>
      <c r="BC176" s="88"/>
      <c r="BD176" s="89"/>
      <c r="BE176" s="89"/>
      <c r="BF176" s="90"/>
      <c r="BG176" s="90"/>
      <c r="BH176" s="91"/>
      <c r="BI176" s="92"/>
      <c r="BJ176" s="92"/>
      <c r="AMI176" s="19"/>
      <c r="AMJ176" s="19"/>
    </row>
    <row r="177" s="93" customFormat="true" ht="25.5" hidden="false" customHeight="true" outlineLevel="0" collapsed="false">
      <c r="A177" s="33" t="s">
        <v>1005</v>
      </c>
      <c r="B177" s="34" t="str">
        <f aca="false">IF(A177="","saisir code MAEC (colonne A)",RIGHT(A177,4))</f>
        <v>ESP2</v>
      </c>
      <c r="C177" s="34" t="str">
        <f aca="false">IFERROR(VLOOKUP(LEFT(A177,7),Opérateur_Territoire!$B$2:$D$120,2,0),"à saisir (Opérateur_Territoire)")</f>
        <v>LPO Champagne-Ardenne</v>
      </c>
      <c r="D177" s="34" t="str">
        <f aca="false">LEFT(A177,7)</f>
        <v>GE_DERN</v>
      </c>
      <c r="E177" s="34" t="str">
        <f aca="false">IFERROR(VLOOKUP(LEFT(A177,7),Opérateur_Territoire!$B$2:$D$120,3,0),"à saisir (Opérateur_Territoire)")</f>
        <v>Herbages et cultures autour du lac du Der – Natura 2000</v>
      </c>
      <c r="F177" s="35" t="str">
        <f aca="false">IFERROR(VLOOKUP(LEFT(A177,7),Opérateur_Territoire!$B$2:$J$120,6,0),"à saisir (Opérateur_Territoire)")</f>
        <v>LPO Champagne-Ardenne</v>
      </c>
      <c r="G177" s="35" t="str">
        <f aca="false">IFERROR(VLOOKUP(LEFT(A177,7),Opérateur_Territoire!$B$2:$J$120,7,0),"à saisir (Opérateur_Territoire)")</f>
        <v>Der Nature - Ferme des Grands Parts – D 13 – 51290 OUTINES</v>
      </c>
      <c r="H177" s="35" t="str">
        <f aca="false">IFERROR(VLOOKUP(LEFT(A177,7),Opérateur_Territoire!$B$2:$J$120,8,0),"à saisir (Opérateur_Territoire)")</f>
        <v>03.26.72.54.47</v>
      </c>
      <c r="I177" s="35" t="str">
        <f aca="false">IFERROR(VLOOKUP(LEFT(A177,7),Opérateur_Territoire!$B$2:$J$120,9,0),"à saisir (Opérateur_Territoire)")</f>
        <v>julia.dorchymont@lpo.fr</v>
      </c>
      <c r="J177" s="35"/>
      <c r="K177" s="35"/>
      <c r="L177" s="36"/>
      <c r="M177" s="80"/>
      <c r="N177" s="80"/>
      <c r="O177" s="81"/>
      <c r="P177" s="82" t="str">
        <f aca="false">IF(AND(M177&lt;&gt;"",O177&lt;&gt;""),M177+O177,IF(AND(N177&lt;&gt;"",O177&lt;&gt;""),N177+O177,""))</f>
        <v/>
      </c>
      <c r="Q177" s="81"/>
      <c r="R177" s="82" t="str">
        <f aca="false">IF(AND(M177&lt;&gt;"",Q177&lt;&gt;""),M177+Q177,IF(AND(N177&lt;&gt;"",Q177&lt;&gt;""),N177+Q177,""))</f>
        <v/>
      </c>
      <c r="S177" s="83"/>
      <c r="T177" s="83"/>
      <c r="U177" s="83"/>
      <c r="V177" s="83"/>
      <c r="W177" s="84"/>
      <c r="X177" s="85"/>
      <c r="Y177" s="86"/>
      <c r="Z177" s="86"/>
      <c r="AA177" s="42"/>
      <c r="AB177" s="87"/>
      <c r="AC177" s="87"/>
      <c r="AD177" s="87"/>
      <c r="AE177" s="42"/>
      <c r="AF177" s="42"/>
      <c r="AG177" s="88"/>
      <c r="AH177" s="42"/>
      <c r="AI177" s="88"/>
      <c r="AJ177" s="42"/>
      <c r="AK177" s="88"/>
      <c r="AL177" s="42"/>
      <c r="AM177" s="88"/>
      <c r="AN177" s="42"/>
      <c r="AO177" s="88"/>
      <c r="AP177" s="42"/>
      <c r="AQ177" s="88"/>
      <c r="AR177" s="42"/>
      <c r="AS177" s="88"/>
      <c r="AT177" s="42"/>
      <c r="AU177" s="88"/>
      <c r="AV177" s="42"/>
      <c r="AW177" s="88"/>
      <c r="AX177" s="42"/>
      <c r="AY177" s="88"/>
      <c r="AZ177" s="42"/>
      <c r="BA177" s="88"/>
      <c r="BB177" s="42"/>
      <c r="BC177" s="88"/>
      <c r="BD177" s="89"/>
      <c r="BE177" s="89"/>
      <c r="BF177" s="90"/>
      <c r="BG177" s="90"/>
      <c r="BH177" s="91"/>
      <c r="BI177" s="92"/>
      <c r="BJ177" s="92"/>
      <c r="AMI177" s="19"/>
      <c r="AMJ177" s="19"/>
    </row>
    <row r="178" s="93" customFormat="true" ht="25.5" hidden="false" customHeight="true" outlineLevel="0" collapsed="false">
      <c r="A178" s="33" t="s">
        <v>1006</v>
      </c>
      <c r="B178" s="34" t="str">
        <f aca="false">IF(A178="","saisir code MAEC (colonne A)",RIGHT(A178,4))</f>
        <v>ESP3</v>
      </c>
      <c r="C178" s="34" t="str">
        <f aca="false">IFERROR(VLOOKUP(LEFT(A178,7),Opérateur_Territoire!$B$2:$D$120,2,0),"à saisir (Opérateur_Territoire)")</f>
        <v>LPO Champagne-Ardenne</v>
      </c>
      <c r="D178" s="34" t="str">
        <f aca="false">LEFT(A178,7)</f>
        <v>GE_DERN</v>
      </c>
      <c r="E178" s="34" t="str">
        <f aca="false">IFERROR(VLOOKUP(LEFT(A178,7),Opérateur_Territoire!$B$2:$D$120,3,0),"à saisir (Opérateur_Territoire)")</f>
        <v>Herbages et cultures autour du lac du Der – Natura 2000</v>
      </c>
      <c r="F178" s="35" t="str">
        <f aca="false">IFERROR(VLOOKUP(LEFT(A178,7),Opérateur_Territoire!$B$2:$J$120,6,0),"à saisir (Opérateur_Territoire)")</f>
        <v>LPO Champagne-Ardenne</v>
      </c>
      <c r="G178" s="35" t="str">
        <f aca="false">IFERROR(VLOOKUP(LEFT(A178,7),Opérateur_Territoire!$B$2:$J$120,7,0),"à saisir (Opérateur_Territoire)")</f>
        <v>Der Nature - Ferme des Grands Parts – D 13 – 51290 OUTINES</v>
      </c>
      <c r="H178" s="35" t="str">
        <f aca="false">IFERROR(VLOOKUP(LEFT(A178,7),Opérateur_Territoire!$B$2:$J$120,8,0),"à saisir (Opérateur_Territoire)")</f>
        <v>03.26.72.54.47</v>
      </c>
      <c r="I178" s="35" t="str">
        <f aca="false">IFERROR(VLOOKUP(LEFT(A178,7),Opérateur_Territoire!$B$2:$J$120,9,0),"à saisir (Opérateur_Territoire)")</f>
        <v>julia.dorchymont@lpo.fr</v>
      </c>
      <c r="J178" s="35"/>
      <c r="K178" s="35"/>
      <c r="L178" s="36"/>
      <c r="M178" s="80"/>
      <c r="N178" s="80"/>
      <c r="O178" s="81"/>
      <c r="P178" s="82" t="str">
        <f aca="false">IF(AND(M178&lt;&gt;"",O178&lt;&gt;""),M178+O178,IF(AND(N178&lt;&gt;"",O178&lt;&gt;""),N178+O178,""))</f>
        <v/>
      </c>
      <c r="Q178" s="81"/>
      <c r="R178" s="82" t="str">
        <f aca="false">IF(AND(M178&lt;&gt;"",Q178&lt;&gt;""),M178+Q178,IF(AND(N178&lt;&gt;"",Q178&lt;&gt;""),N178+Q178,""))</f>
        <v/>
      </c>
      <c r="S178" s="83"/>
      <c r="T178" s="83"/>
      <c r="U178" s="83"/>
      <c r="V178" s="83"/>
      <c r="W178" s="84"/>
      <c r="X178" s="85"/>
      <c r="Y178" s="86"/>
      <c r="Z178" s="86"/>
      <c r="AA178" s="42"/>
      <c r="AB178" s="87"/>
      <c r="AC178" s="87"/>
      <c r="AD178" s="87"/>
      <c r="AE178" s="42"/>
      <c r="AF178" s="42"/>
      <c r="AG178" s="88"/>
      <c r="AH178" s="42"/>
      <c r="AI178" s="88"/>
      <c r="AJ178" s="42"/>
      <c r="AK178" s="88"/>
      <c r="AL178" s="42"/>
      <c r="AM178" s="88"/>
      <c r="AN178" s="42"/>
      <c r="AO178" s="88"/>
      <c r="AP178" s="42"/>
      <c r="AQ178" s="88"/>
      <c r="AR178" s="42"/>
      <c r="AS178" s="88"/>
      <c r="AT178" s="42"/>
      <c r="AU178" s="88"/>
      <c r="AV178" s="42"/>
      <c r="AW178" s="88"/>
      <c r="AX178" s="42"/>
      <c r="AY178" s="88"/>
      <c r="AZ178" s="42"/>
      <c r="BA178" s="88"/>
      <c r="BB178" s="42"/>
      <c r="BC178" s="88"/>
      <c r="BD178" s="89"/>
      <c r="BE178" s="89"/>
      <c r="BF178" s="90"/>
      <c r="BG178" s="90"/>
      <c r="BH178" s="91"/>
      <c r="BI178" s="92"/>
      <c r="BJ178" s="92"/>
      <c r="AMI178" s="19"/>
      <c r="AMJ178" s="19"/>
    </row>
    <row r="179" s="93" customFormat="true" ht="25.5" hidden="false" customHeight="true" outlineLevel="0" collapsed="false">
      <c r="A179" s="33" t="s">
        <v>1007</v>
      </c>
      <c r="B179" s="34" t="str">
        <f aca="false">IF(A179="","saisir code MAEC (colonne A)",RIGHT(A179,4))</f>
        <v>ESP4</v>
      </c>
      <c r="C179" s="34" t="str">
        <f aca="false">IFERROR(VLOOKUP(LEFT(A179,7),Opérateur_Territoire!$B$2:$D$120,2,0),"à saisir (Opérateur_Territoire)")</f>
        <v>LPO Champagne-Ardenne</v>
      </c>
      <c r="D179" s="34" t="str">
        <f aca="false">LEFT(A179,7)</f>
        <v>GE_DERN</v>
      </c>
      <c r="E179" s="34" t="str">
        <f aca="false">IFERROR(VLOOKUP(LEFT(A179,7),Opérateur_Territoire!$B$2:$D$120,3,0),"à saisir (Opérateur_Territoire)")</f>
        <v>Herbages et cultures autour du lac du Der – Natura 2000</v>
      </c>
      <c r="F179" s="35" t="str">
        <f aca="false">IFERROR(VLOOKUP(LEFT(A179,7),Opérateur_Territoire!$B$2:$J$120,6,0),"à saisir (Opérateur_Territoire)")</f>
        <v>LPO Champagne-Ardenne</v>
      </c>
      <c r="G179" s="35" t="str">
        <f aca="false">IFERROR(VLOOKUP(LEFT(A179,7),Opérateur_Territoire!$B$2:$J$120,7,0),"à saisir (Opérateur_Territoire)")</f>
        <v>Der Nature - Ferme des Grands Parts – D 13 – 51290 OUTINES</v>
      </c>
      <c r="H179" s="35" t="str">
        <f aca="false">IFERROR(VLOOKUP(LEFT(A179,7),Opérateur_Territoire!$B$2:$J$120,8,0),"à saisir (Opérateur_Territoire)")</f>
        <v>03.26.72.54.47</v>
      </c>
      <c r="I179" s="35" t="str">
        <f aca="false">IFERROR(VLOOKUP(LEFT(A179,7),Opérateur_Territoire!$B$2:$J$120,9,0),"à saisir (Opérateur_Territoire)")</f>
        <v>julia.dorchymont@lpo.fr</v>
      </c>
      <c r="J179" s="35"/>
      <c r="K179" s="35"/>
      <c r="L179" s="36"/>
      <c r="M179" s="80"/>
      <c r="N179" s="80"/>
      <c r="O179" s="81"/>
      <c r="P179" s="82" t="str">
        <f aca="false">IF(AND(M179&lt;&gt;"",O179&lt;&gt;""),M179+O179,IF(AND(N179&lt;&gt;"",O179&lt;&gt;""),N179+O179,""))</f>
        <v/>
      </c>
      <c r="Q179" s="81"/>
      <c r="R179" s="82" t="str">
        <f aca="false">IF(AND(M179&lt;&gt;"",Q179&lt;&gt;""),M179+Q179,IF(AND(N179&lt;&gt;"",Q179&lt;&gt;""),N179+Q179,""))</f>
        <v/>
      </c>
      <c r="S179" s="83"/>
      <c r="T179" s="83"/>
      <c r="U179" s="83"/>
      <c r="V179" s="83"/>
      <c r="W179" s="84"/>
      <c r="X179" s="85"/>
      <c r="Y179" s="86"/>
      <c r="Z179" s="86"/>
      <c r="AA179" s="42"/>
      <c r="AB179" s="87"/>
      <c r="AC179" s="87"/>
      <c r="AD179" s="87"/>
      <c r="AE179" s="42"/>
      <c r="AF179" s="42"/>
      <c r="AG179" s="88"/>
      <c r="AH179" s="42"/>
      <c r="AI179" s="88"/>
      <c r="AJ179" s="42"/>
      <c r="AK179" s="88"/>
      <c r="AL179" s="42"/>
      <c r="AM179" s="88"/>
      <c r="AN179" s="42"/>
      <c r="AO179" s="88"/>
      <c r="AP179" s="42"/>
      <c r="AQ179" s="88"/>
      <c r="AR179" s="42"/>
      <c r="AS179" s="88"/>
      <c r="AT179" s="42"/>
      <c r="AU179" s="88"/>
      <c r="AV179" s="42"/>
      <c r="AW179" s="88"/>
      <c r="AX179" s="42"/>
      <c r="AY179" s="88"/>
      <c r="AZ179" s="42"/>
      <c r="BA179" s="88"/>
      <c r="BB179" s="42"/>
      <c r="BC179" s="88"/>
      <c r="BD179" s="89"/>
      <c r="BE179" s="89"/>
      <c r="BF179" s="90"/>
      <c r="BG179" s="90"/>
      <c r="BH179" s="91"/>
      <c r="BI179" s="92"/>
      <c r="BJ179" s="92"/>
      <c r="AMI179" s="19"/>
      <c r="AMJ179" s="19"/>
    </row>
    <row r="180" s="93" customFormat="true" ht="25.5" hidden="false" customHeight="true" outlineLevel="0" collapsed="false">
      <c r="A180" s="33" t="s">
        <v>1008</v>
      </c>
      <c r="B180" s="34" t="str">
        <f aca="false">IF(A180="","saisir code MAEC (colonne A)",RIGHT(A180,4))</f>
        <v>MHU1</v>
      </c>
      <c r="C180" s="34" t="str">
        <f aca="false">IFERROR(VLOOKUP(LEFT(A180,7),Opérateur_Territoire!$B$2:$D$120,2,0),"à saisir (Opérateur_Territoire)")</f>
        <v>LPO Champagne-Ardenne</v>
      </c>
      <c r="D180" s="34" t="str">
        <f aca="false">LEFT(A180,7)</f>
        <v>GE_DERN</v>
      </c>
      <c r="E180" s="34" t="str">
        <f aca="false">IFERROR(VLOOKUP(LEFT(A180,7),Opérateur_Territoire!$B$2:$D$120,3,0),"à saisir (Opérateur_Territoire)")</f>
        <v>Herbages et cultures autour du lac du Der – Natura 2000</v>
      </c>
      <c r="F180" s="35" t="str">
        <f aca="false">IFERROR(VLOOKUP(LEFT(A180,7),Opérateur_Territoire!$B$2:$J$120,6,0),"à saisir (Opérateur_Territoire)")</f>
        <v>LPO Champagne-Ardenne</v>
      </c>
      <c r="G180" s="35" t="str">
        <f aca="false">IFERROR(VLOOKUP(LEFT(A180,7),Opérateur_Territoire!$B$2:$J$120,7,0),"à saisir (Opérateur_Territoire)")</f>
        <v>Der Nature - Ferme des Grands Parts – D 13 – 51290 OUTINES</v>
      </c>
      <c r="H180" s="35" t="str">
        <f aca="false">IFERROR(VLOOKUP(LEFT(A180,7),Opérateur_Territoire!$B$2:$J$120,8,0),"à saisir (Opérateur_Territoire)")</f>
        <v>03.26.72.54.47</v>
      </c>
      <c r="I180" s="35" t="str">
        <f aca="false">IFERROR(VLOOKUP(LEFT(A180,7),Opérateur_Territoire!$B$2:$J$120,9,0),"à saisir (Opérateur_Territoire)")</f>
        <v>julia.dorchymont@lpo.fr</v>
      </c>
      <c r="J180" s="35"/>
      <c r="K180" s="35"/>
      <c r="L180" s="36"/>
      <c r="M180" s="80"/>
      <c r="N180" s="80"/>
      <c r="O180" s="81"/>
      <c r="P180" s="82" t="str">
        <f aca="false">IF(AND(M180&lt;&gt;"",O180&lt;&gt;""),M180+O180,IF(AND(N180&lt;&gt;"",O180&lt;&gt;""),N180+O180,""))</f>
        <v/>
      </c>
      <c r="Q180" s="81"/>
      <c r="R180" s="82" t="str">
        <f aca="false">IF(AND(M180&lt;&gt;"",Q180&lt;&gt;""),M180+Q180,IF(AND(N180&lt;&gt;"",Q180&lt;&gt;""),N180+Q180,""))</f>
        <v/>
      </c>
      <c r="S180" s="83"/>
      <c r="T180" s="83"/>
      <c r="U180" s="83"/>
      <c r="V180" s="83"/>
      <c r="W180" s="84"/>
      <c r="X180" s="85"/>
      <c r="Y180" s="86"/>
      <c r="Z180" s="86"/>
      <c r="AA180" s="42"/>
      <c r="AB180" s="87"/>
      <c r="AC180" s="87"/>
      <c r="AD180" s="87"/>
      <c r="AE180" s="42"/>
      <c r="AF180" s="42"/>
      <c r="AG180" s="88"/>
      <c r="AH180" s="42"/>
      <c r="AI180" s="88"/>
      <c r="AJ180" s="42"/>
      <c r="AK180" s="88"/>
      <c r="AL180" s="42"/>
      <c r="AM180" s="88"/>
      <c r="AN180" s="42"/>
      <c r="AO180" s="88"/>
      <c r="AP180" s="42"/>
      <c r="AQ180" s="88"/>
      <c r="AR180" s="42"/>
      <c r="AS180" s="88"/>
      <c r="AT180" s="42"/>
      <c r="AU180" s="88"/>
      <c r="AV180" s="42"/>
      <c r="AW180" s="88"/>
      <c r="AX180" s="42"/>
      <c r="AY180" s="88"/>
      <c r="AZ180" s="42"/>
      <c r="BA180" s="88"/>
      <c r="BB180" s="42"/>
      <c r="BC180" s="88"/>
      <c r="BD180" s="89"/>
      <c r="BE180" s="89"/>
      <c r="BF180" s="90"/>
      <c r="BG180" s="90"/>
      <c r="BH180" s="91"/>
      <c r="BI180" s="92"/>
      <c r="BJ180" s="92"/>
      <c r="AMI180" s="19"/>
      <c r="AMJ180" s="19"/>
    </row>
    <row r="181" s="93" customFormat="true" ht="25.5" hidden="false" customHeight="true" outlineLevel="0" collapsed="false">
      <c r="A181" s="33" t="s">
        <v>1009</v>
      </c>
      <c r="B181" s="34" t="str">
        <f aca="false">IF(A181="","saisir code MAEC (colonne A)",RIGHT(A181,4))</f>
        <v>MHU2</v>
      </c>
      <c r="C181" s="34" t="str">
        <f aca="false">IFERROR(VLOOKUP(LEFT(A181,7),Opérateur_Territoire!$B$2:$D$120,2,0),"à saisir (Opérateur_Territoire)")</f>
        <v>LPO Champagne-Ardenne</v>
      </c>
      <c r="D181" s="34" t="str">
        <f aca="false">LEFT(A181,7)</f>
        <v>GE_DERN</v>
      </c>
      <c r="E181" s="34" t="str">
        <f aca="false">IFERROR(VLOOKUP(LEFT(A181,7),Opérateur_Territoire!$B$2:$D$120,3,0),"à saisir (Opérateur_Territoire)")</f>
        <v>Herbages et cultures autour du lac du Der – Natura 2000</v>
      </c>
      <c r="F181" s="35" t="str">
        <f aca="false">IFERROR(VLOOKUP(LEFT(A181,7),Opérateur_Territoire!$B$2:$J$120,6,0),"à saisir (Opérateur_Territoire)")</f>
        <v>LPO Champagne-Ardenne</v>
      </c>
      <c r="G181" s="35" t="str">
        <f aca="false">IFERROR(VLOOKUP(LEFT(A181,7),Opérateur_Territoire!$B$2:$J$120,7,0),"à saisir (Opérateur_Territoire)")</f>
        <v>Der Nature - Ferme des Grands Parts – D 13 – 51290 OUTINES</v>
      </c>
      <c r="H181" s="35" t="str">
        <f aca="false">IFERROR(VLOOKUP(LEFT(A181,7),Opérateur_Territoire!$B$2:$J$120,8,0),"à saisir (Opérateur_Territoire)")</f>
        <v>03.26.72.54.47</v>
      </c>
      <c r="I181" s="35" t="str">
        <f aca="false">IFERROR(VLOOKUP(LEFT(A181,7),Opérateur_Territoire!$B$2:$J$120,9,0),"à saisir (Opérateur_Territoire)")</f>
        <v>julia.dorchymont@lpo.fr</v>
      </c>
      <c r="J181" s="35"/>
      <c r="K181" s="35"/>
      <c r="L181" s="36"/>
      <c r="M181" s="80"/>
      <c r="N181" s="80"/>
      <c r="O181" s="81"/>
      <c r="P181" s="82" t="str">
        <f aca="false">IF(AND(M181&lt;&gt;"",O181&lt;&gt;""),M181+O181,IF(AND(N181&lt;&gt;"",O181&lt;&gt;""),N181+O181,""))</f>
        <v/>
      </c>
      <c r="Q181" s="81"/>
      <c r="R181" s="82" t="str">
        <f aca="false">IF(AND(M181&lt;&gt;"",Q181&lt;&gt;""),M181+Q181,IF(AND(N181&lt;&gt;"",Q181&lt;&gt;""),N181+Q181,""))</f>
        <v/>
      </c>
      <c r="S181" s="83"/>
      <c r="T181" s="83"/>
      <c r="U181" s="83"/>
      <c r="V181" s="83"/>
      <c r="W181" s="84"/>
      <c r="X181" s="85"/>
      <c r="Y181" s="86"/>
      <c r="Z181" s="86"/>
      <c r="AA181" s="42"/>
      <c r="AB181" s="87"/>
      <c r="AC181" s="87"/>
      <c r="AD181" s="87"/>
      <c r="AE181" s="42"/>
      <c r="AF181" s="42"/>
      <c r="AG181" s="88"/>
      <c r="AH181" s="42"/>
      <c r="AI181" s="88"/>
      <c r="AJ181" s="42"/>
      <c r="AK181" s="88"/>
      <c r="AL181" s="42"/>
      <c r="AM181" s="88"/>
      <c r="AN181" s="42"/>
      <c r="AO181" s="88"/>
      <c r="AP181" s="42"/>
      <c r="AQ181" s="88"/>
      <c r="AR181" s="42"/>
      <c r="AS181" s="88"/>
      <c r="AT181" s="42"/>
      <c r="AU181" s="88"/>
      <c r="AV181" s="42"/>
      <c r="AW181" s="88"/>
      <c r="AX181" s="42"/>
      <c r="AY181" s="88"/>
      <c r="AZ181" s="42"/>
      <c r="BA181" s="88"/>
      <c r="BB181" s="42"/>
      <c r="BC181" s="88"/>
      <c r="BD181" s="89"/>
      <c r="BE181" s="89"/>
      <c r="BF181" s="90"/>
      <c r="BG181" s="90"/>
      <c r="BH181" s="91"/>
      <c r="BI181" s="92"/>
      <c r="BJ181" s="92"/>
      <c r="AMI181" s="19"/>
      <c r="AMJ181" s="19"/>
    </row>
    <row r="182" s="93" customFormat="true" ht="25.5" hidden="false" customHeight="true" outlineLevel="0" collapsed="false">
      <c r="A182" s="33" t="s">
        <v>1010</v>
      </c>
      <c r="B182" s="34" t="str">
        <f aca="false">IF(A182="","saisir code MAEC (colonne A)",RIGHT(A182,4))</f>
        <v>ESP1</v>
      </c>
      <c r="C182" s="34" t="str">
        <f aca="false">IFERROR(VLOOKUP(LEFT(A182,7),Opérateur_Territoire!$B$2:$D$120,2,0),"à saisir (Opérateur_Territoire)")</f>
        <v>Metz Métropole</v>
      </c>
      <c r="D182" s="34" t="str">
        <f aca="false">LEFT(A182,7)</f>
        <v>GE_PPMN</v>
      </c>
      <c r="E182" s="34" t="str">
        <f aca="false">IFERROR(VLOOKUP(LEFT(A182,7),Opérateur_Territoire!$B$2:$D$120,3,0),"à saisir (Opérateur_Territoire)")</f>
        <v>Pelouses du Pays messin – Natura 2000</v>
      </c>
      <c r="F182" s="35" t="str">
        <f aca="false">IFERROR(VLOOKUP(LEFT(A182,7),Opérateur_Territoire!$B$2:$J$120,6,0),"à saisir (Opérateur_Territoire)")</f>
        <v>Eurométropole de Metz</v>
      </c>
      <c r="G182" s="35" t="str">
        <f aca="false">IFERROR(VLOOKUP(LEFT(A182,7),Opérateur_Territoire!$B$2:$J$120,7,0),"à saisir (Opérateur_Territoire)")</f>
        <v>1 place du Parlement de Metz – CS 30353 – 57011 METZ Cedex 1</v>
      </c>
      <c r="H182" s="35" t="str">
        <f aca="false">IFERROR(VLOOKUP(LEFT(A182,7),Opérateur_Territoire!$B$2:$J$120,8,0),"à saisir (Opérateur_Territoire)")</f>
        <v>03 57 88 34 52 ; 06 07 11 02 44</v>
      </c>
      <c r="I182" s="35" t="str">
        <f aca="false">IFERROR(VLOOKUP(LEFT(A182,7),Opérateur_Territoire!$B$2:$J$120,9,0),"à saisir (Opérateur_Territoire)")</f>
        <v>bdiamante@eurometropolemetz.eu</v>
      </c>
      <c r="J182" s="35"/>
      <c r="K182" s="35"/>
      <c r="L182" s="36"/>
      <c r="M182" s="80"/>
      <c r="N182" s="80"/>
      <c r="O182" s="81"/>
      <c r="P182" s="82" t="str">
        <f aca="false">IF(AND(M182&lt;&gt;"",O182&lt;&gt;""),M182+O182,IF(AND(N182&lt;&gt;"",O182&lt;&gt;""),N182+O182,""))</f>
        <v/>
      </c>
      <c r="Q182" s="81"/>
      <c r="R182" s="82" t="str">
        <f aca="false">IF(AND(M182&lt;&gt;"",Q182&lt;&gt;""),M182+Q182,IF(AND(N182&lt;&gt;"",Q182&lt;&gt;""),N182+Q182,""))</f>
        <v/>
      </c>
      <c r="S182" s="83"/>
      <c r="T182" s="83"/>
      <c r="U182" s="83"/>
      <c r="V182" s="83"/>
      <c r="W182" s="84"/>
      <c r="X182" s="85"/>
      <c r="Y182" s="86"/>
      <c r="Z182" s="86"/>
      <c r="AA182" s="42"/>
      <c r="AB182" s="87"/>
      <c r="AC182" s="87"/>
      <c r="AD182" s="87"/>
      <c r="AE182" s="42"/>
      <c r="AF182" s="42"/>
      <c r="AG182" s="88"/>
      <c r="AH182" s="42"/>
      <c r="AI182" s="88"/>
      <c r="AJ182" s="42"/>
      <c r="AK182" s="88"/>
      <c r="AL182" s="42"/>
      <c r="AM182" s="88"/>
      <c r="AN182" s="42"/>
      <c r="AO182" s="88"/>
      <c r="AP182" s="42"/>
      <c r="AQ182" s="88"/>
      <c r="AR182" s="42"/>
      <c r="AS182" s="88"/>
      <c r="AT182" s="42"/>
      <c r="AU182" s="88"/>
      <c r="AV182" s="42"/>
      <c r="AW182" s="88"/>
      <c r="AX182" s="42"/>
      <c r="AY182" s="88"/>
      <c r="AZ182" s="42"/>
      <c r="BA182" s="88"/>
      <c r="BB182" s="42"/>
      <c r="BC182" s="88"/>
      <c r="BD182" s="89"/>
      <c r="BE182" s="89"/>
      <c r="BF182" s="90"/>
      <c r="BG182" s="90"/>
      <c r="BH182" s="91"/>
      <c r="BI182" s="92"/>
      <c r="BJ182" s="92"/>
      <c r="AMI182" s="19"/>
      <c r="AMJ182" s="19"/>
    </row>
    <row r="183" s="93" customFormat="true" ht="25.5" hidden="false" customHeight="true" outlineLevel="0" collapsed="false">
      <c r="A183" s="33" t="s">
        <v>1011</v>
      </c>
      <c r="B183" s="34" t="str">
        <f aca="false">IF(A183="","saisir code MAEC (colonne A)",RIGHT(A183,4))</f>
        <v>ESP1</v>
      </c>
      <c r="C183" s="34" t="str">
        <f aca="false">IFERROR(VLOOKUP(LEFT(A183,7),Opérateur_Territoire!$B$2:$D$120,2,0),"à saisir (Opérateur_Territoire)")</f>
        <v>Parc national de forêts</v>
      </c>
      <c r="D183" s="34" t="str">
        <f aca="false">LEFT(A183,7)</f>
        <v>GE_PNF1</v>
      </c>
      <c r="E183" s="34" t="str">
        <f aca="false">IFERROR(VLOOKUP(LEFT(A183,7),Opérateur_Territoire!$B$2:$D$120,3,0),"à saisir (Opérateur_Territoire)")</f>
        <v>Parc national de forêts</v>
      </c>
      <c r="F183" s="35" t="str">
        <f aca="false">IFERROR(VLOOKUP(LEFT(A183,7),Opérateur_Territoire!$B$2:$J$120,6,0),"à saisir (Opérateur_Territoire)")</f>
        <v>Parc national de forêts</v>
      </c>
      <c r="G183" s="35" t="str">
        <f aca="false">IFERROR(VLOOKUP(LEFT(A183,7),Opérateur_Territoire!$B$2:$J$120,7,0),"à saisir (Opérateur_Territoire)")</f>
        <v>20 rue Anatole Gabeur – 52210 ARC-EN-BARROIS</v>
      </c>
      <c r="H183" s="35" t="str">
        <f aca="false">IFERROR(VLOOKUP(LEFT(A183,7),Opérateur_Territoire!$B$2:$J$120,8,0),"à saisir (Opérateur_Territoire)")</f>
        <v>06 74 23 31 66</v>
      </c>
      <c r="I183" s="35" t="str">
        <f aca="false">IFERROR(VLOOKUP(LEFT(A183,7),Opérateur_Territoire!$B$2:$J$120,9,0),"à saisir (Opérateur_Territoire)")</f>
        <v>jeanyves.vansteelant@forets-parcnational.fr</v>
      </c>
      <c r="J183" s="35"/>
      <c r="K183" s="35"/>
      <c r="L183" s="36"/>
      <c r="M183" s="80"/>
      <c r="N183" s="80"/>
      <c r="O183" s="81"/>
      <c r="P183" s="82" t="str">
        <f aca="false">IF(AND(M183&lt;&gt;"",O183&lt;&gt;""),M183+O183,IF(AND(N183&lt;&gt;"",O183&lt;&gt;""),N183+O183,""))</f>
        <v/>
      </c>
      <c r="Q183" s="81"/>
      <c r="R183" s="82" t="str">
        <f aca="false">IF(AND(M183&lt;&gt;"",Q183&lt;&gt;""),M183+Q183,IF(AND(N183&lt;&gt;"",Q183&lt;&gt;""),N183+Q183,""))</f>
        <v/>
      </c>
      <c r="S183" s="83"/>
      <c r="T183" s="83"/>
      <c r="U183" s="83"/>
      <c r="V183" s="83"/>
      <c r="W183" s="84"/>
      <c r="X183" s="85"/>
      <c r="Y183" s="86"/>
      <c r="Z183" s="86"/>
      <c r="AA183" s="42"/>
      <c r="AB183" s="87"/>
      <c r="AC183" s="87"/>
      <c r="AD183" s="87"/>
      <c r="AE183" s="42"/>
      <c r="AF183" s="42"/>
      <c r="AG183" s="88"/>
      <c r="AH183" s="42"/>
      <c r="AI183" s="88"/>
      <c r="AJ183" s="42"/>
      <c r="AK183" s="88"/>
      <c r="AL183" s="42"/>
      <c r="AM183" s="88"/>
      <c r="AN183" s="42"/>
      <c r="AO183" s="88"/>
      <c r="AP183" s="42"/>
      <c r="AQ183" s="88"/>
      <c r="AR183" s="42"/>
      <c r="AS183" s="88"/>
      <c r="AT183" s="42"/>
      <c r="AU183" s="88"/>
      <c r="AV183" s="42"/>
      <c r="AW183" s="88"/>
      <c r="AX183" s="42"/>
      <c r="AY183" s="88"/>
      <c r="AZ183" s="42"/>
      <c r="BA183" s="88"/>
      <c r="BB183" s="42"/>
      <c r="BC183" s="88"/>
      <c r="BD183" s="89"/>
      <c r="BE183" s="89"/>
      <c r="BF183" s="90"/>
      <c r="BG183" s="90"/>
      <c r="BH183" s="91"/>
      <c r="BI183" s="92"/>
      <c r="BJ183" s="92"/>
      <c r="AMI183" s="19"/>
      <c r="AMJ183" s="19"/>
    </row>
    <row r="184" s="93" customFormat="true" ht="25.5" hidden="false" customHeight="true" outlineLevel="0" collapsed="false">
      <c r="A184" s="33" t="s">
        <v>1012</v>
      </c>
      <c r="B184" s="34" t="str">
        <f aca="false">IF(A184="","saisir code MAEC (colonne A)",RIGHT(A184,4))</f>
        <v>ESP2</v>
      </c>
      <c r="C184" s="34" t="str">
        <f aca="false">IFERROR(VLOOKUP(LEFT(A184,7),Opérateur_Territoire!$B$2:$D$120,2,0),"à saisir (Opérateur_Territoire)")</f>
        <v>Parc national de forêts</v>
      </c>
      <c r="D184" s="34" t="str">
        <f aca="false">LEFT(A184,7)</f>
        <v>GE_PNF1</v>
      </c>
      <c r="E184" s="34" t="str">
        <f aca="false">IFERROR(VLOOKUP(LEFT(A184,7),Opérateur_Territoire!$B$2:$D$120,3,0),"à saisir (Opérateur_Territoire)")</f>
        <v>Parc national de forêts</v>
      </c>
      <c r="F184" s="35" t="str">
        <f aca="false">IFERROR(VLOOKUP(LEFT(A184,7),Opérateur_Territoire!$B$2:$J$120,6,0),"à saisir (Opérateur_Territoire)")</f>
        <v>Parc national de forêts</v>
      </c>
      <c r="G184" s="35" t="str">
        <f aca="false">IFERROR(VLOOKUP(LEFT(A184,7),Opérateur_Territoire!$B$2:$J$120,7,0),"à saisir (Opérateur_Territoire)")</f>
        <v>20 rue Anatole Gabeur – 52210 ARC-EN-BARROIS</v>
      </c>
      <c r="H184" s="35" t="str">
        <f aca="false">IFERROR(VLOOKUP(LEFT(A184,7),Opérateur_Territoire!$B$2:$J$120,8,0),"à saisir (Opérateur_Territoire)")</f>
        <v>06 74 23 31 66</v>
      </c>
      <c r="I184" s="35" t="str">
        <f aca="false">IFERROR(VLOOKUP(LEFT(A184,7),Opérateur_Territoire!$B$2:$J$120,9,0),"à saisir (Opérateur_Territoire)")</f>
        <v>jeanyves.vansteelant@forets-parcnational.fr</v>
      </c>
      <c r="J184" s="35"/>
      <c r="K184" s="35"/>
      <c r="L184" s="36"/>
      <c r="M184" s="80"/>
      <c r="N184" s="80"/>
      <c r="O184" s="81"/>
      <c r="P184" s="82" t="str">
        <f aca="false">IF(AND(M184&lt;&gt;"",O184&lt;&gt;""),M184+O184,IF(AND(N184&lt;&gt;"",O184&lt;&gt;""),N184+O184,""))</f>
        <v/>
      </c>
      <c r="Q184" s="81"/>
      <c r="R184" s="82" t="str">
        <f aca="false">IF(AND(M184&lt;&gt;"",Q184&lt;&gt;""),M184+Q184,IF(AND(N184&lt;&gt;"",Q184&lt;&gt;""),N184+Q184,""))</f>
        <v/>
      </c>
      <c r="S184" s="83"/>
      <c r="T184" s="83"/>
      <c r="U184" s="83"/>
      <c r="V184" s="83"/>
      <c r="W184" s="84"/>
      <c r="X184" s="85"/>
      <c r="Y184" s="86"/>
      <c r="Z184" s="86"/>
      <c r="AA184" s="42"/>
      <c r="AB184" s="87"/>
      <c r="AC184" s="87"/>
      <c r="AD184" s="87"/>
      <c r="AE184" s="42"/>
      <c r="AF184" s="42"/>
      <c r="AG184" s="88"/>
      <c r="AH184" s="42"/>
      <c r="AI184" s="88"/>
      <c r="AJ184" s="42"/>
      <c r="AK184" s="88"/>
      <c r="AL184" s="42"/>
      <c r="AM184" s="88"/>
      <c r="AN184" s="42"/>
      <c r="AO184" s="88"/>
      <c r="AP184" s="42"/>
      <c r="AQ184" s="88"/>
      <c r="AR184" s="42"/>
      <c r="AS184" s="88"/>
      <c r="AT184" s="42"/>
      <c r="AU184" s="88"/>
      <c r="AV184" s="42"/>
      <c r="AW184" s="88"/>
      <c r="AX184" s="42"/>
      <c r="AY184" s="88"/>
      <c r="AZ184" s="42"/>
      <c r="BA184" s="88"/>
      <c r="BB184" s="42"/>
      <c r="BC184" s="88"/>
      <c r="BD184" s="89"/>
      <c r="BE184" s="89"/>
      <c r="BF184" s="90"/>
      <c r="BG184" s="90"/>
      <c r="BH184" s="91"/>
      <c r="BI184" s="92"/>
      <c r="BJ184" s="92"/>
      <c r="AMI184" s="19"/>
      <c r="AMJ184" s="19"/>
    </row>
    <row r="185" s="93" customFormat="true" ht="25.5" hidden="false" customHeight="true" outlineLevel="0" collapsed="false">
      <c r="A185" s="33" t="s">
        <v>1013</v>
      </c>
      <c r="B185" s="34" t="str">
        <f aca="false">IF(A185="","saisir code MAEC (colonne A)",RIGHT(A185,4))</f>
        <v>ESP3</v>
      </c>
      <c r="C185" s="34" t="str">
        <f aca="false">IFERROR(VLOOKUP(LEFT(A185,7),Opérateur_Territoire!$B$2:$D$120,2,0),"à saisir (Opérateur_Territoire)")</f>
        <v>Parc national de forêts</v>
      </c>
      <c r="D185" s="34" t="str">
        <f aca="false">LEFT(A185,7)</f>
        <v>GE_PNF1</v>
      </c>
      <c r="E185" s="34" t="str">
        <f aca="false">IFERROR(VLOOKUP(LEFT(A185,7),Opérateur_Territoire!$B$2:$D$120,3,0),"à saisir (Opérateur_Territoire)")</f>
        <v>Parc national de forêts</v>
      </c>
      <c r="F185" s="35" t="str">
        <f aca="false">IFERROR(VLOOKUP(LEFT(A185,7),Opérateur_Territoire!$B$2:$J$120,6,0),"à saisir (Opérateur_Territoire)")</f>
        <v>Parc national de forêts</v>
      </c>
      <c r="G185" s="35" t="str">
        <f aca="false">IFERROR(VLOOKUP(LEFT(A185,7),Opérateur_Territoire!$B$2:$J$120,7,0),"à saisir (Opérateur_Territoire)")</f>
        <v>20 rue Anatole Gabeur – 52210 ARC-EN-BARROIS</v>
      </c>
      <c r="H185" s="35" t="str">
        <f aca="false">IFERROR(VLOOKUP(LEFT(A185,7),Opérateur_Territoire!$B$2:$J$120,8,0),"à saisir (Opérateur_Territoire)")</f>
        <v>06 74 23 31 66</v>
      </c>
      <c r="I185" s="35" t="str">
        <f aca="false">IFERROR(VLOOKUP(LEFT(A185,7),Opérateur_Territoire!$B$2:$J$120,9,0),"à saisir (Opérateur_Territoire)")</f>
        <v>jeanyves.vansteelant@forets-parcnational.fr</v>
      </c>
      <c r="J185" s="35"/>
      <c r="K185" s="35"/>
      <c r="L185" s="36"/>
      <c r="M185" s="80"/>
      <c r="N185" s="80"/>
      <c r="O185" s="81"/>
      <c r="P185" s="82" t="str">
        <f aca="false">IF(AND(M185&lt;&gt;"",O185&lt;&gt;""),M185+O185,IF(AND(N185&lt;&gt;"",O185&lt;&gt;""),N185+O185,""))</f>
        <v/>
      </c>
      <c r="Q185" s="81"/>
      <c r="R185" s="82" t="str">
        <f aca="false">IF(AND(M185&lt;&gt;"",Q185&lt;&gt;""),M185+Q185,IF(AND(N185&lt;&gt;"",Q185&lt;&gt;""),N185+Q185,""))</f>
        <v/>
      </c>
      <c r="S185" s="83"/>
      <c r="T185" s="83"/>
      <c r="U185" s="83"/>
      <c r="V185" s="83"/>
      <c r="W185" s="84"/>
      <c r="X185" s="85"/>
      <c r="Y185" s="86"/>
      <c r="Z185" s="86"/>
      <c r="AA185" s="42"/>
      <c r="AB185" s="87"/>
      <c r="AC185" s="87"/>
      <c r="AD185" s="87"/>
      <c r="AE185" s="42"/>
      <c r="AF185" s="42"/>
      <c r="AG185" s="88"/>
      <c r="AH185" s="42"/>
      <c r="AI185" s="88"/>
      <c r="AJ185" s="42"/>
      <c r="AK185" s="88"/>
      <c r="AL185" s="42"/>
      <c r="AM185" s="88"/>
      <c r="AN185" s="42"/>
      <c r="AO185" s="88"/>
      <c r="AP185" s="42"/>
      <c r="AQ185" s="88"/>
      <c r="AR185" s="42"/>
      <c r="AS185" s="88"/>
      <c r="AT185" s="42"/>
      <c r="AU185" s="88"/>
      <c r="AV185" s="42"/>
      <c r="AW185" s="88"/>
      <c r="AX185" s="42"/>
      <c r="AY185" s="88"/>
      <c r="AZ185" s="42"/>
      <c r="BA185" s="88"/>
      <c r="BB185" s="42"/>
      <c r="BC185" s="88"/>
      <c r="BD185" s="89"/>
      <c r="BE185" s="89"/>
      <c r="BF185" s="90"/>
      <c r="BG185" s="90"/>
      <c r="BH185" s="91"/>
      <c r="BI185" s="92"/>
      <c r="BJ185" s="92"/>
      <c r="AMI185" s="19"/>
      <c r="AMJ185" s="19"/>
    </row>
    <row r="186" s="93" customFormat="true" ht="25.5" hidden="false" customHeight="true" outlineLevel="0" collapsed="false">
      <c r="A186" s="33" t="s">
        <v>1014</v>
      </c>
      <c r="B186" s="34" t="str">
        <f aca="false">IF(A186="","saisir code MAEC (colonne A)",RIGHT(A186,4))</f>
        <v>ESP4</v>
      </c>
      <c r="C186" s="34" t="str">
        <f aca="false">IFERROR(VLOOKUP(LEFT(A186,7),Opérateur_Territoire!$B$2:$D$120,2,0),"à saisir (Opérateur_Territoire)")</f>
        <v>Parc national de forêts</v>
      </c>
      <c r="D186" s="34" t="str">
        <f aca="false">LEFT(A186,7)</f>
        <v>GE_PNF1</v>
      </c>
      <c r="E186" s="34" t="str">
        <f aca="false">IFERROR(VLOOKUP(LEFT(A186,7),Opérateur_Territoire!$B$2:$D$120,3,0),"à saisir (Opérateur_Territoire)")</f>
        <v>Parc national de forêts</v>
      </c>
      <c r="F186" s="35" t="str">
        <f aca="false">IFERROR(VLOOKUP(LEFT(A186,7),Opérateur_Territoire!$B$2:$J$120,6,0),"à saisir (Opérateur_Territoire)")</f>
        <v>Parc national de forêts</v>
      </c>
      <c r="G186" s="35" t="str">
        <f aca="false">IFERROR(VLOOKUP(LEFT(A186,7),Opérateur_Territoire!$B$2:$J$120,7,0),"à saisir (Opérateur_Territoire)")</f>
        <v>20 rue Anatole Gabeur – 52210 ARC-EN-BARROIS</v>
      </c>
      <c r="H186" s="35" t="str">
        <f aca="false">IFERROR(VLOOKUP(LEFT(A186,7),Opérateur_Territoire!$B$2:$J$120,8,0),"à saisir (Opérateur_Territoire)")</f>
        <v>06 74 23 31 66</v>
      </c>
      <c r="I186" s="35" t="str">
        <f aca="false">IFERROR(VLOOKUP(LEFT(A186,7),Opérateur_Territoire!$B$2:$J$120,9,0),"à saisir (Opérateur_Territoire)")</f>
        <v>jeanyves.vansteelant@forets-parcnational.fr</v>
      </c>
      <c r="J186" s="35"/>
      <c r="K186" s="35"/>
      <c r="L186" s="36"/>
      <c r="M186" s="80"/>
      <c r="N186" s="80"/>
      <c r="O186" s="81"/>
      <c r="P186" s="82" t="str">
        <f aca="false">IF(AND(M186&lt;&gt;"",O186&lt;&gt;""),M186+O186,IF(AND(N186&lt;&gt;"",O186&lt;&gt;""),N186+O186,""))</f>
        <v/>
      </c>
      <c r="Q186" s="81"/>
      <c r="R186" s="82" t="str">
        <f aca="false">IF(AND(M186&lt;&gt;"",Q186&lt;&gt;""),M186+Q186,IF(AND(N186&lt;&gt;"",Q186&lt;&gt;""),N186+Q186,""))</f>
        <v/>
      </c>
      <c r="S186" s="83"/>
      <c r="T186" s="83"/>
      <c r="U186" s="83"/>
      <c r="V186" s="83"/>
      <c r="W186" s="84"/>
      <c r="X186" s="85"/>
      <c r="Y186" s="86"/>
      <c r="Z186" s="86"/>
      <c r="AA186" s="42"/>
      <c r="AB186" s="87"/>
      <c r="AC186" s="87"/>
      <c r="AD186" s="87"/>
      <c r="AE186" s="42"/>
      <c r="AF186" s="42"/>
      <c r="AG186" s="88"/>
      <c r="AH186" s="42"/>
      <c r="AI186" s="88"/>
      <c r="AJ186" s="42"/>
      <c r="AK186" s="88"/>
      <c r="AL186" s="42"/>
      <c r="AM186" s="88"/>
      <c r="AN186" s="42"/>
      <c r="AO186" s="88"/>
      <c r="AP186" s="42"/>
      <c r="AQ186" s="88"/>
      <c r="AR186" s="42"/>
      <c r="AS186" s="88"/>
      <c r="AT186" s="42"/>
      <c r="AU186" s="88"/>
      <c r="AV186" s="42"/>
      <c r="AW186" s="88"/>
      <c r="AX186" s="42"/>
      <c r="AY186" s="88"/>
      <c r="AZ186" s="42"/>
      <c r="BA186" s="88"/>
      <c r="BB186" s="42"/>
      <c r="BC186" s="88"/>
      <c r="BD186" s="89"/>
      <c r="BE186" s="89"/>
      <c r="BF186" s="90"/>
      <c r="BG186" s="90"/>
      <c r="BH186" s="91"/>
      <c r="BI186" s="92"/>
      <c r="BJ186" s="92"/>
      <c r="AMI186" s="19"/>
      <c r="AMJ186" s="19"/>
    </row>
    <row r="187" s="93" customFormat="true" ht="25.5" hidden="false" customHeight="true" outlineLevel="0" collapsed="false">
      <c r="A187" s="33" t="s">
        <v>1015</v>
      </c>
      <c r="B187" s="34" t="str">
        <f aca="false">IF(A187="","saisir code MAEC (colonne A)",RIGHT(A187,4))</f>
        <v>MHU1</v>
      </c>
      <c r="C187" s="34" t="str">
        <f aca="false">IFERROR(VLOOKUP(LEFT(A187,7),Opérateur_Territoire!$B$2:$D$120,2,0),"à saisir (Opérateur_Territoire)")</f>
        <v>Parc national de forêts</v>
      </c>
      <c r="D187" s="34" t="str">
        <f aca="false">LEFT(A187,7)</f>
        <v>GE_PNF1</v>
      </c>
      <c r="E187" s="34" t="str">
        <f aca="false">IFERROR(VLOOKUP(LEFT(A187,7),Opérateur_Territoire!$B$2:$D$120,3,0),"à saisir (Opérateur_Territoire)")</f>
        <v>Parc national de forêts</v>
      </c>
      <c r="F187" s="35" t="str">
        <f aca="false">IFERROR(VLOOKUP(LEFT(A187,7),Opérateur_Territoire!$B$2:$J$120,6,0),"à saisir (Opérateur_Territoire)")</f>
        <v>Parc national de forêts</v>
      </c>
      <c r="G187" s="35" t="str">
        <f aca="false">IFERROR(VLOOKUP(LEFT(A187,7),Opérateur_Territoire!$B$2:$J$120,7,0),"à saisir (Opérateur_Territoire)")</f>
        <v>20 rue Anatole Gabeur – 52210 ARC-EN-BARROIS</v>
      </c>
      <c r="H187" s="35" t="str">
        <f aca="false">IFERROR(VLOOKUP(LEFT(A187,7),Opérateur_Territoire!$B$2:$J$120,8,0),"à saisir (Opérateur_Territoire)")</f>
        <v>06 74 23 31 66</v>
      </c>
      <c r="I187" s="35" t="str">
        <f aca="false">IFERROR(VLOOKUP(LEFT(A187,7),Opérateur_Territoire!$B$2:$J$120,9,0),"à saisir (Opérateur_Territoire)")</f>
        <v>jeanyves.vansteelant@forets-parcnational.fr</v>
      </c>
      <c r="J187" s="35"/>
      <c r="K187" s="35"/>
      <c r="L187" s="36"/>
      <c r="M187" s="80"/>
      <c r="N187" s="80"/>
      <c r="O187" s="81"/>
      <c r="P187" s="82" t="str">
        <f aca="false">IF(AND(M187&lt;&gt;"",O187&lt;&gt;""),M187+O187,IF(AND(N187&lt;&gt;"",O187&lt;&gt;""),N187+O187,""))</f>
        <v/>
      </c>
      <c r="Q187" s="81"/>
      <c r="R187" s="82" t="str">
        <f aca="false">IF(AND(M187&lt;&gt;"",Q187&lt;&gt;""),M187+Q187,IF(AND(N187&lt;&gt;"",Q187&lt;&gt;""),N187+Q187,""))</f>
        <v/>
      </c>
      <c r="S187" s="83"/>
      <c r="T187" s="83"/>
      <c r="U187" s="83"/>
      <c r="V187" s="83"/>
      <c r="W187" s="84"/>
      <c r="X187" s="85"/>
      <c r="Y187" s="86"/>
      <c r="Z187" s="86"/>
      <c r="AA187" s="42"/>
      <c r="AB187" s="87"/>
      <c r="AC187" s="87"/>
      <c r="AD187" s="87"/>
      <c r="AE187" s="42"/>
      <c r="AF187" s="42"/>
      <c r="AG187" s="88"/>
      <c r="AH187" s="42"/>
      <c r="AI187" s="88"/>
      <c r="AJ187" s="42"/>
      <c r="AK187" s="88"/>
      <c r="AL187" s="42"/>
      <c r="AM187" s="88"/>
      <c r="AN187" s="42"/>
      <c r="AO187" s="88"/>
      <c r="AP187" s="42"/>
      <c r="AQ187" s="88"/>
      <c r="AR187" s="42"/>
      <c r="AS187" s="88"/>
      <c r="AT187" s="42"/>
      <c r="AU187" s="88"/>
      <c r="AV187" s="42"/>
      <c r="AW187" s="88"/>
      <c r="AX187" s="42"/>
      <c r="AY187" s="88"/>
      <c r="AZ187" s="42"/>
      <c r="BA187" s="88"/>
      <c r="BB187" s="42"/>
      <c r="BC187" s="88"/>
      <c r="BD187" s="89"/>
      <c r="BE187" s="89"/>
      <c r="BF187" s="90"/>
      <c r="BG187" s="90"/>
      <c r="BH187" s="91"/>
      <c r="BI187" s="92"/>
      <c r="BJ187" s="92"/>
      <c r="AMI187" s="19"/>
      <c r="AMJ187" s="19"/>
    </row>
    <row r="188" s="93" customFormat="true" ht="25.5" hidden="false" customHeight="true" outlineLevel="0" collapsed="false">
      <c r="A188" s="33" t="s">
        <v>1016</v>
      </c>
      <c r="B188" s="34" t="str">
        <f aca="false">IF(A188="","saisir code MAEC (colonne A)",RIGHT(A188,4))</f>
        <v>MHU2</v>
      </c>
      <c r="C188" s="34" t="str">
        <f aca="false">IFERROR(VLOOKUP(LEFT(A188,7),Opérateur_Territoire!$B$2:$D$120,2,0),"à saisir (Opérateur_Territoire)")</f>
        <v>Parc national de forêts</v>
      </c>
      <c r="D188" s="34" t="str">
        <f aca="false">LEFT(A188,7)</f>
        <v>GE_PNF1</v>
      </c>
      <c r="E188" s="34" t="str">
        <f aca="false">IFERROR(VLOOKUP(LEFT(A188,7),Opérateur_Territoire!$B$2:$D$120,3,0),"à saisir (Opérateur_Territoire)")</f>
        <v>Parc national de forêts</v>
      </c>
      <c r="F188" s="35" t="str">
        <f aca="false">IFERROR(VLOOKUP(LEFT(A188,7),Opérateur_Territoire!$B$2:$J$120,6,0),"à saisir (Opérateur_Territoire)")</f>
        <v>Parc national de forêts</v>
      </c>
      <c r="G188" s="35" t="str">
        <f aca="false">IFERROR(VLOOKUP(LEFT(A188,7),Opérateur_Territoire!$B$2:$J$120,7,0),"à saisir (Opérateur_Territoire)")</f>
        <v>20 rue Anatole Gabeur – 52210 ARC-EN-BARROIS</v>
      </c>
      <c r="H188" s="35" t="str">
        <f aca="false">IFERROR(VLOOKUP(LEFT(A188,7),Opérateur_Territoire!$B$2:$J$120,8,0),"à saisir (Opérateur_Territoire)")</f>
        <v>06 74 23 31 66</v>
      </c>
      <c r="I188" s="35" t="str">
        <f aca="false">IFERROR(VLOOKUP(LEFT(A188,7),Opérateur_Territoire!$B$2:$J$120,9,0),"à saisir (Opérateur_Territoire)")</f>
        <v>jeanyves.vansteelant@forets-parcnational.fr</v>
      </c>
      <c r="J188" s="35"/>
      <c r="K188" s="35"/>
      <c r="L188" s="36"/>
      <c r="M188" s="80"/>
      <c r="N188" s="80"/>
      <c r="O188" s="81"/>
      <c r="P188" s="82" t="str">
        <f aca="false">IF(AND(M188&lt;&gt;"",O188&lt;&gt;""),M188+O188,IF(AND(N188&lt;&gt;"",O188&lt;&gt;""),N188+O188,""))</f>
        <v/>
      </c>
      <c r="Q188" s="81"/>
      <c r="R188" s="82" t="str">
        <f aca="false">IF(AND(M188&lt;&gt;"",Q188&lt;&gt;""),M188+Q188,IF(AND(N188&lt;&gt;"",Q188&lt;&gt;""),N188+Q188,""))</f>
        <v/>
      </c>
      <c r="S188" s="83"/>
      <c r="T188" s="83"/>
      <c r="U188" s="83"/>
      <c r="V188" s="83"/>
      <c r="W188" s="84"/>
      <c r="X188" s="85"/>
      <c r="Y188" s="86"/>
      <c r="Z188" s="86"/>
      <c r="AA188" s="42"/>
      <c r="AB188" s="87"/>
      <c r="AC188" s="87"/>
      <c r="AD188" s="87"/>
      <c r="AE188" s="42"/>
      <c r="AF188" s="42"/>
      <c r="AG188" s="88"/>
      <c r="AH188" s="42"/>
      <c r="AI188" s="88"/>
      <c r="AJ188" s="42"/>
      <c r="AK188" s="88"/>
      <c r="AL188" s="42"/>
      <c r="AM188" s="88"/>
      <c r="AN188" s="42"/>
      <c r="AO188" s="88"/>
      <c r="AP188" s="42"/>
      <c r="AQ188" s="88"/>
      <c r="AR188" s="42"/>
      <c r="AS188" s="88"/>
      <c r="AT188" s="42"/>
      <c r="AU188" s="88"/>
      <c r="AV188" s="42"/>
      <c r="AW188" s="88"/>
      <c r="AX188" s="42"/>
      <c r="AY188" s="88"/>
      <c r="AZ188" s="42"/>
      <c r="BA188" s="88"/>
      <c r="BB188" s="42"/>
      <c r="BC188" s="88"/>
      <c r="BD188" s="89"/>
      <c r="BE188" s="89"/>
      <c r="BF188" s="90"/>
      <c r="BG188" s="90"/>
      <c r="BH188" s="91"/>
      <c r="BI188" s="92"/>
      <c r="BJ188" s="92"/>
      <c r="AMI188" s="19"/>
      <c r="AMJ188" s="19"/>
    </row>
    <row r="189" s="93" customFormat="true" ht="25.5" hidden="false" customHeight="true" outlineLevel="0" collapsed="false">
      <c r="A189" s="33" t="s">
        <v>1017</v>
      </c>
      <c r="B189" s="34" t="str">
        <f aca="false">IF(A189="","saisir code MAEC (colonne A)",RIGHT(A189,4))</f>
        <v>ESP1</v>
      </c>
      <c r="C189" s="34" t="str">
        <f aca="false">IFERROR(VLOOKUP(LEFT(A189,7),Opérateur_Territoire!$B$2:$D$120,2,0),"à saisir (Opérateur_Territoire)")</f>
        <v>Parc national de forêts</v>
      </c>
      <c r="D189" s="34" t="str">
        <f aca="false">LEFT(A189,7)</f>
        <v>GE_PNFN</v>
      </c>
      <c r="E189" s="34" t="str">
        <f aca="false">IFERROR(VLOOKUP(LEFT(A189,7),Opérateur_Territoire!$B$2:$D$120,3,0),"à saisir (Opérateur_Territoire)")</f>
        <v>Parc national de forêts – Natura 2000</v>
      </c>
      <c r="F189" s="35" t="str">
        <f aca="false">IFERROR(VLOOKUP(LEFT(A189,7),Opérateur_Territoire!$B$2:$J$120,6,0),"à saisir (Opérateur_Territoire)")</f>
        <v>Parc national de forêts</v>
      </c>
      <c r="G189" s="35" t="str">
        <f aca="false">IFERROR(VLOOKUP(LEFT(A189,7),Opérateur_Territoire!$B$2:$J$120,7,0),"à saisir (Opérateur_Territoire)")</f>
        <v>20 rue Anatole Gabeur – 52210 ARC-EN-BARROIS</v>
      </c>
      <c r="H189" s="35" t="str">
        <f aca="false">IFERROR(VLOOKUP(LEFT(A189,7),Opérateur_Territoire!$B$2:$J$120,8,0),"à saisir (Opérateur_Territoire)")</f>
        <v>06 74 23 31 66</v>
      </c>
      <c r="I189" s="35" t="str">
        <f aca="false">IFERROR(VLOOKUP(LEFT(A189,7),Opérateur_Territoire!$B$2:$J$120,9,0),"à saisir (Opérateur_Territoire)")</f>
        <v>jeanyves.vansteelant@forets-parcnational.fr</v>
      </c>
      <c r="J189" s="35"/>
      <c r="K189" s="35"/>
      <c r="L189" s="36"/>
      <c r="M189" s="80"/>
      <c r="N189" s="80"/>
      <c r="O189" s="81"/>
      <c r="P189" s="82" t="str">
        <f aca="false">IF(AND(M189&lt;&gt;"",O189&lt;&gt;""),M189+O189,IF(AND(N189&lt;&gt;"",O189&lt;&gt;""),N189+O189,""))</f>
        <v/>
      </c>
      <c r="Q189" s="81"/>
      <c r="R189" s="82" t="str">
        <f aca="false">IF(AND(M189&lt;&gt;"",Q189&lt;&gt;""),M189+Q189,IF(AND(N189&lt;&gt;"",Q189&lt;&gt;""),N189+Q189,""))</f>
        <v/>
      </c>
      <c r="S189" s="83"/>
      <c r="T189" s="83"/>
      <c r="U189" s="83"/>
      <c r="V189" s="83"/>
      <c r="W189" s="84"/>
      <c r="X189" s="85"/>
      <c r="Y189" s="86"/>
      <c r="Z189" s="86"/>
      <c r="AA189" s="42"/>
      <c r="AB189" s="87"/>
      <c r="AC189" s="87"/>
      <c r="AD189" s="87"/>
      <c r="AE189" s="42"/>
      <c r="AF189" s="42"/>
      <c r="AG189" s="88"/>
      <c r="AH189" s="42"/>
      <c r="AI189" s="88"/>
      <c r="AJ189" s="42"/>
      <c r="AK189" s="88"/>
      <c r="AL189" s="42"/>
      <c r="AM189" s="88"/>
      <c r="AN189" s="42"/>
      <c r="AO189" s="88"/>
      <c r="AP189" s="42"/>
      <c r="AQ189" s="88"/>
      <c r="AR189" s="42"/>
      <c r="AS189" s="88"/>
      <c r="AT189" s="42"/>
      <c r="AU189" s="88"/>
      <c r="AV189" s="42"/>
      <c r="AW189" s="88"/>
      <c r="AX189" s="42"/>
      <c r="AY189" s="88"/>
      <c r="AZ189" s="42"/>
      <c r="BA189" s="88"/>
      <c r="BB189" s="42"/>
      <c r="BC189" s="88"/>
      <c r="BD189" s="89"/>
      <c r="BE189" s="89"/>
      <c r="BF189" s="90"/>
      <c r="BG189" s="90"/>
      <c r="BH189" s="91"/>
      <c r="BI189" s="92"/>
      <c r="BJ189" s="92"/>
      <c r="AMI189" s="19"/>
      <c r="AMJ189" s="19"/>
    </row>
    <row r="190" s="93" customFormat="true" ht="25.5" hidden="false" customHeight="true" outlineLevel="0" collapsed="false">
      <c r="A190" s="33" t="s">
        <v>1018</v>
      </c>
      <c r="B190" s="34" t="str">
        <f aca="false">IF(A190="","saisir code MAEC (colonne A)",RIGHT(A190,4))</f>
        <v>ESP2</v>
      </c>
      <c r="C190" s="34" t="str">
        <f aca="false">IFERROR(VLOOKUP(LEFT(A190,7),Opérateur_Territoire!$B$2:$D$120,2,0),"à saisir (Opérateur_Territoire)")</f>
        <v>Parc national de forêts</v>
      </c>
      <c r="D190" s="34" t="str">
        <f aca="false">LEFT(A190,7)</f>
        <v>GE_PNFN</v>
      </c>
      <c r="E190" s="34" t="str">
        <f aca="false">IFERROR(VLOOKUP(LEFT(A190,7),Opérateur_Territoire!$B$2:$D$120,3,0),"à saisir (Opérateur_Territoire)")</f>
        <v>Parc national de forêts – Natura 2000</v>
      </c>
      <c r="F190" s="35" t="str">
        <f aca="false">IFERROR(VLOOKUP(LEFT(A190,7),Opérateur_Territoire!$B$2:$J$120,6,0),"à saisir (Opérateur_Territoire)")</f>
        <v>Parc national de forêts</v>
      </c>
      <c r="G190" s="35" t="str">
        <f aca="false">IFERROR(VLOOKUP(LEFT(A190,7),Opérateur_Territoire!$B$2:$J$120,7,0),"à saisir (Opérateur_Territoire)")</f>
        <v>20 rue Anatole Gabeur – 52210 ARC-EN-BARROIS</v>
      </c>
      <c r="H190" s="35" t="str">
        <f aca="false">IFERROR(VLOOKUP(LEFT(A190,7),Opérateur_Territoire!$B$2:$J$120,8,0),"à saisir (Opérateur_Territoire)")</f>
        <v>06 74 23 31 66</v>
      </c>
      <c r="I190" s="35" t="str">
        <f aca="false">IFERROR(VLOOKUP(LEFT(A190,7),Opérateur_Territoire!$B$2:$J$120,9,0),"à saisir (Opérateur_Territoire)")</f>
        <v>jeanyves.vansteelant@forets-parcnational.fr</v>
      </c>
      <c r="J190" s="35"/>
      <c r="K190" s="35"/>
      <c r="L190" s="36"/>
      <c r="M190" s="80"/>
      <c r="N190" s="80"/>
      <c r="O190" s="81"/>
      <c r="P190" s="82" t="str">
        <f aca="false">IF(AND(M190&lt;&gt;"",O190&lt;&gt;""),M190+O190,IF(AND(N190&lt;&gt;"",O190&lt;&gt;""),N190+O190,""))</f>
        <v/>
      </c>
      <c r="Q190" s="81"/>
      <c r="R190" s="82" t="str">
        <f aca="false">IF(AND(M190&lt;&gt;"",Q190&lt;&gt;""),M190+Q190,IF(AND(N190&lt;&gt;"",Q190&lt;&gt;""),N190+Q190,""))</f>
        <v/>
      </c>
      <c r="S190" s="83"/>
      <c r="T190" s="83"/>
      <c r="U190" s="83"/>
      <c r="V190" s="83"/>
      <c r="W190" s="84"/>
      <c r="X190" s="85"/>
      <c r="Y190" s="86"/>
      <c r="Z190" s="86"/>
      <c r="AA190" s="42"/>
      <c r="AB190" s="87"/>
      <c r="AC190" s="87"/>
      <c r="AD190" s="87"/>
      <c r="AE190" s="42"/>
      <c r="AF190" s="42"/>
      <c r="AG190" s="88"/>
      <c r="AH190" s="42"/>
      <c r="AI190" s="88"/>
      <c r="AJ190" s="42"/>
      <c r="AK190" s="88"/>
      <c r="AL190" s="42"/>
      <c r="AM190" s="88"/>
      <c r="AN190" s="42"/>
      <c r="AO190" s="88"/>
      <c r="AP190" s="42"/>
      <c r="AQ190" s="88"/>
      <c r="AR190" s="42"/>
      <c r="AS190" s="88"/>
      <c r="AT190" s="42"/>
      <c r="AU190" s="88"/>
      <c r="AV190" s="42"/>
      <c r="AW190" s="88"/>
      <c r="AX190" s="42"/>
      <c r="AY190" s="88"/>
      <c r="AZ190" s="42"/>
      <c r="BA190" s="88"/>
      <c r="BB190" s="42"/>
      <c r="BC190" s="88"/>
      <c r="BD190" s="89"/>
      <c r="BE190" s="89"/>
      <c r="BF190" s="90"/>
      <c r="BG190" s="90"/>
      <c r="BH190" s="91"/>
      <c r="BI190" s="92"/>
      <c r="BJ190" s="92"/>
      <c r="AMI190" s="19"/>
      <c r="AMJ190" s="19"/>
    </row>
    <row r="191" s="93" customFormat="true" ht="25.5" hidden="false" customHeight="true" outlineLevel="0" collapsed="false">
      <c r="A191" s="33" t="s">
        <v>1019</v>
      </c>
      <c r="B191" s="34" t="str">
        <f aca="false">IF(A191="","saisir code MAEC (colonne A)",RIGHT(A191,4))</f>
        <v>ESP3</v>
      </c>
      <c r="C191" s="34" t="str">
        <f aca="false">IFERROR(VLOOKUP(LEFT(A191,7),Opérateur_Territoire!$B$2:$D$120,2,0),"à saisir (Opérateur_Territoire)")</f>
        <v>Parc national de forêts</v>
      </c>
      <c r="D191" s="34" t="str">
        <f aca="false">LEFT(A191,7)</f>
        <v>GE_PNFN</v>
      </c>
      <c r="E191" s="34" t="str">
        <f aca="false">IFERROR(VLOOKUP(LEFT(A191,7),Opérateur_Territoire!$B$2:$D$120,3,0),"à saisir (Opérateur_Territoire)")</f>
        <v>Parc national de forêts – Natura 2000</v>
      </c>
      <c r="F191" s="35" t="str">
        <f aca="false">IFERROR(VLOOKUP(LEFT(A191,7),Opérateur_Territoire!$B$2:$J$120,6,0),"à saisir (Opérateur_Territoire)")</f>
        <v>Parc national de forêts</v>
      </c>
      <c r="G191" s="35" t="str">
        <f aca="false">IFERROR(VLOOKUP(LEFT(A191,7),Opérateur_Territoire!$B$2:$J$120,7,0),"à saisir (Opérateur_Territoire)")</f>
        <v>20 rue Anatole Gabeur – 52210 ARC-EN-BARROIS</v>
      </c>
      <c r="H191" s="35" t="str">
        <f aca="false">IFERROR(VLOOKUP(LEFT(A191,7),Opérateur_Territoire!$B$2:$J$120,8,0),"à saisir (Opérateur_Territoire)")</f>
        <v>06 74 23 31 66</v>
      </c>
      <c r="I191" s="35" t="str">
        <f aca="false">IFERROR(VLOOKUP(LEFT(A191,7),Opérateur_Territoire!$B$2:$J$120,9,0),"à saisir (Opérateur_Territoire)")</f>
        <v>jeanyves.vansteelant@forets-parcnational.fr</v>
      </c>
      <c r="J191" s="35"/>
      <c r="K191" s="35"/>
      <c r="L191" s="36"/>
      <c r="M191" s="80"/>
      <c r="N191" s="80"/>
      <c r="O191" s="81"/>
      <c r="P191" s="82" t="str">
        <f aca="false">IF(AND(M191&lt;&gt;"",O191&lt;&gt;""),M191+O191,IF(AND(N191&lt;&gt;"",O191&lt;&gt;""),N191+O191,""))</f>
        <v/>
      </c>
      <c r="Q191" s="81"/>
      <c r="R191" s="82" t="str">
        <f aca="false">IF(AND(M191&lt;&gt;"",Q191&lt;&gt;""),M191+Q191,IF(AND(N191&lt;&gt;"",Q191&lt;&gt;""),N191+Q191,""))</f>
        <v/>
      </c>
      <c r="S191" s="83"/>
      <c r="T191" s="83"/>
      <c r="U191" s="83"/>
      <c r="V191" s="83"/>
      <c r="W191" s="84"/>
      <c r="X191" s="85"/>
      <c r="Y191" s="86"/>
      <c r="Z191" s="86"/>
      <c r="AA191" s="42"/>
      <c r="AB191" s="87"/>
      <c r="AC191" s="87"/>
      <c r="AD191" s="87"/>
      <c r="AE191" s="42"/>
      <c r="AF191" s="42"/>
      <c r="AG191" s="88"/>
      <c r="AH191" s="42"/>
      <c r="AI191" s="88"/>
      <c r="AJ191" s="42"/>
      <c r="AK191" s="88"/>
      <c r="AL191" s="42"/>
      <c r="AM191" s="88"/>
      <c r="AN191" s="42"/>
      <c r="AO191" s="88"/>
      <c r="AP191" s="42"/>
      <c r="AQ191" s="88"/>
      <c r="AR191" s="42"/>
      <c r="AS191" s="88"/>
      <c r="AT191" s="42"/>
      <c r="AU191" s="88"/>
      <c r="AV191" s="42"/>
      <c r="AW191" s="88"/>
      <c r="AX191" s="42"/>
      <c r="AY191" s="88"/>
      <c r="AZ191" s="42"/>
      <c r="BA191" s="88"/>
      <c r="BB191" s="42"/>
      <c r="BC191" s="88"/>
      <c r="BD191" s="89"/>
      <c r="BE191" s="89"/>
      <c r="BF191" s="90"/>
      <c r="BG191" s="90"/>
      <c r="BH191" s="91"/>
      <c r="BI191" s="92"/>
      <c r="BJ191" s="92"/>
      <c r="AMI191" s="19"/>
      <c r="AMJ191" s="19"/>
    </row>
    <row r="192" s="93" customFormat="true" ht="25.5" hidden="false" customHeight="true" outlineLevel="0" collapsed="false">
      <c r="A192" s="33" t="s">
        <v>1020</v>
      </c>
      <c r="B192" s="34" t="str">
        <f aca="false">IF(A192="","saisir code MAEC (colonne A)",RIGHT(A192,4))</f>
        <v>ESP4</v>
      </c>
      <c r="C192" s="34" t="str">
        <f aca="false">IFERROR(VLOOKUP(LEFT(A192,7),Opérateur_Territoire!$B$2:$D$120,2,0),"à saisir (Opérateur_Territoire)")</f>
        <v>Parc national de forêts</v>
      </c>
      <c r="D192" s="34" t="str">
        <f aca="false">LEFT(A192,7)</f>
        <v>GE_PNFN</v>
      </c>
      <c r="E192" s="34" t="str">
        <f aca="false">IFERROR(VLOOKUP(LEFT(A192,7),Opérateur_Territoire!$B$2:$D$120,3,0),"à saisir (Opérateur_Territoire)")</f>
        <v>Parc national de forêts – Natura 2000</v>
      </c>
      <c r="F192" s="35" t="str">
        <f aca="false">IFERROR(VLOOKUP(LEFT(A192,7),Opérateur_Territoire!$B$2:$J$120,6,0),"à saisir (Opérateur_Territoire)")</f>
        <v>Parc national de forêts</v>
      </c>
      <c r="G192" s="35" t="str">
        <f aca="false">IFERROR(VLOOKUP(LEFT(A192,7),Opérateur_Territoire!$B$2:$J$120,7,0),"à saisir (Opérateur_Territoire)")</f>
        <v>20 rue Anatole Gabeur – 52210 ARC-EN-BARROIS</v>
      </c>
      <c r="H192" s="35" t="str">
        <f aca="false">IFERROR(VLOOKUP(LEFT(A192,7),Opérateur_Territoire!$B$2:$J$120,8,0),"à saisir (Opérateur_Territoire)")</f>
        <v>06 74 23 31 66</v>
      </c>
      <c r="I192" s="35" t="str">
        <f aca="false">IFERROR(VLOOKUP(LEFT(A192,7),Opérateur_Territoire!$B$2:$J$120,9,0),"à saisir (Opérateur_Territoire)")</f>
        <v>jeanyves.vansteelant@forets-parcnational.fr</v>
      </c>
      <c r="J192" s="35"/>
      <c r="K192" s="35"/>
      <c r="L192" s="36"/>
      <c r="M192" s="80"/>
      <c r="N192" s="80"/>
      <c r="O192" s="81"/>
      <c r="P192" s="82" t="str">
        <f aca="false">IF(AND(M192&lt;&gt;"",O192&lt;&gt;""),M192+O192,IF(AND(N192&lt;&gt;"",O192&lt;&gt;""),N192+O192,""))</f>
        <v/>
      </c>
      <c r="Q192" s="81"/>
      <c r="R192" s="82" t="str">
        <f aca="false">IF(AND(M192&lt;&gt;"",Q192&lt;&gt;""),M192+Q192,IF(AND(N192&lt;&gt;"",Q192&lt;&gt;""),N192+Q192,""))</f>
        <v/>
      </c>
      <c r="S192" s="83"/>
      <c r="T192" s="83"/>
      <c r="U192" s="83"/>
      <c r="V192" s="83"/>
      <c r="W192" s="84"/>
      <c r="X192" s="85"/>
      <c r="Y192" s="86"/>
      <c r="Z192" s="86"/>
      <c r="AA192" s="42"/>
      <c r="AB192" s="87"/>
      <c r="AC192" s="87"/>
      <c r="AD192" s="87"/>
      <c r="AE192" s="42"/>
      <c r="AF192" s="42"/>
      <c r="AG192" s="88"/>
      <c r="AH192" s="42"/>
      <c r="AI192" s="88"/>
      <c r="AJ192" s="42"/>
      <c r="AK192" s="88"/>
      <c r="AL192" s="42"/>
      <c r="AM192" s="88"/>
      <c r="AN192" s="42"/>
      <c r="AO192" s="88"/>
      <c r="AP192" s="42"/>
      <c r="AQ192" s="88"/>
      <c r="AR192" s="42"/>
      <c r="AS192" s="88"/>
      <c r="AT192" s="42"/>
      <c r="AU192" s="88"/>
      <c r="AV192" s="42"/>
      <c r="AW192" s="88"/>
      <c r="AX192" s="42"/>
      <c r="AY192" s="88"/>
      <c r="AZ192" s="42"/>
      <c r="BA192" s="88"/>
      <c r="BB192" s="42"/>
      <c r="BC192" s="88"/>
      <c r="BD192" s="89"/>
      <c r="BE192" s="89"/>
      <c r="BF192" s="90"/>
      <c r="BG192" s="90"/>
      <c r="BH192" s="91"/>
      <c r="BI192" s="92"/>
      <c r="BJ192" s="92"/>
      <c r="AMI192" s="19"/>
      <c r="AMJ192" s="19"/>
    </row>
    <row r="193" s="93" customFormat="true" ht="25.5" hidden="false" customHeight="true" outlineLevel="0" collapsed="false">
      <c r="A193" s="33" t="s">
        <v>1021</v>
      </c>
      <c r="B193" s="34" t="str">
        <f aca="false">IF(A193="","saisir code MAEC (colonne A)",RIGHT(A193,4))</f>
        <v>MHU1</v>
      </c>
      <c r="C193" s="34" t="str">
        <f aca="false">IFERROR(VLOOKUP(LEFT(A193,7),Opérateur_Territoire!$B$2:$D$120,2,0),"à saisir (Opérateur_Territoire)")</f>
        <v>Parc national de forêts</v>
      </c>
      <c r="D193" s="34" t="str">
        <f aca="false">LEFT(A193,7)</f>
        <v>GE_PNFN</v>
      </c>
      <c r="E193" s="34" t="str">
        <f aca="false">IFERROR(VLOOKUP(LEFT(A193,7),Opérateur_Territoire!$B$2:$D$120,3,0),"à saisir (Opérateur_Territoire)")</f>
        <v>Parc national de forêts – Natura 2000</v>
      </c>
      <c r="F193" s="35" t="str">
        <f aca="false">IFERROR(VLOOKUP(LEFT(A193,7),Opérateur_Territoire!$B$2:$J$120,6,0),"à saisir (Opérateur_Territoire)")</f>
        <v>Parc national de forêts</v>
      </c>
      <c r="G193" s="35" t="str">
        <f aca="false">IFERROR(VLOOKUP(LEFT(A193,7),Opérateur_Territoire!$B$2:$J$120,7,0),"à saisir (Opérateur_Territoire)")</f>
        <v>20 rue Anatole Gabeur – 52210 ARC-EN-BARROIS</v>
      </c>
      <c r="H193" s="35" t="str">
        <f aca="false">IFERROR(VLOOKUP(LEFT(A193,7),Opérateur_Territoire!$B$2:$J$120,8,0),"à saisir (Opérateur_Territoire)")</f>
        <v>06 74 23 31 66</v>
      </c>
      <c r="I193" s="35" t="str">
        <f aca="false">IFERROR(VLOOKUP(LEFT(A193,7),Opérateur_Territoire!$B$2:$J$120,9,0),"à saisir (Opérateur_Territoire)")</f>
        <v>jeanyves.vansteelant@forets-parcnational.fr</v>
      </c>
      <c r="J193" s="35"/>
      <c r="K193" s="35"/>
      <c r="L193" s="36"/>
      <c r="M193" s="80"/>
      <c r="N193" s="80"/>
      <c r="O193" s="81"/>
      <c r="P193" s="82" t="str">
        <f aca="false">IF(AND(M193&lt;&gt;"",O193&lt;&gt;""),M193+O193,IF(AND(N193&lt;&gt;"",O193&lt;&gt;""),N193+O193,""))</f>
        <v/>
      </c>
      <c r="Q193" s="81"/>
      <c r="R193" s="82" t="str">
        <f aca="false">IF(AND(M193&lt;&gt;"",Q193&lt;&gt;""),M193+Q193,IF(AND(N193&lt;&gt;"",Q193&lt;&gt;""),N193+Q193,""))</f>
        <v/>
      </c>
      <c r="S193" s="83"/>
      <c r="T193" s="83"/>
      <c r="U193" s="83"/>
      <c r="V193" s="83"/>
      <c r="W193" s="84"/>
      <c r="X193" s="85"/>
      <c r="Y193" s="86"/>
      <c r="Z193" s="86"/>
      <c r="AA193" s="42"/>
      <c r="AB193" s="87"/>
      <c r="AC193" s="87"/>
      <c r="AD193" s="87"/>
      <c r="AE193" s="42"/>
      <c r="AF193" s="42"/>
      <c r="AG193" s="88"/>
      <c r="AH193" s="42"/>
      <c r="AI193" s="88"/>
      <c r="AJ193" s="42"/>
      <c r="AK193" s="88"/>
      <c r="AL193" s="42"/>
      <c r="AM193" s="88"/>
      <c r="AN193" s="42"/>
      <c r="AO193" s="88"/>
      <c r="AP193" s="42"/>
      <c r="AQ193" s="88"/>
      <c r="AR193" s="42"/>
      <c r="AS193" s="88"/>
      <c r="AT193" s="42"/>
      <c r="AU193" s="88"/>
      <c r="AV193" s="42"/>
      <c r="AW193" s="88"/>
      <c r="AX193" s="42"/>
      <c r="AY193" s="88"/>
      <c r="AZ193" s="42"/>
      <c r="BA193" s="88"/>
      <c r="BB193" s="42"/>
      <c r="BC193" s="88"/>
      <c r="BD193" s="89"/>
      <c r="BE193" s="89"/>
      <c r="BF193" s="90"/>
      <c r="BG193" s="90"/>
      <c r="BH193" s="91"/>
      <c r="BI193" s="92"/>
      <c r="BJ193" s="92"/>
      <c r="AMI193" s="19"/>
      <c r="AMJ193" s="19"/>
    </row>
    <row r="194" s="93" customFormat="true" ht="25.5" hidden="false" customHeight="true" outlineLevel="0" collapsed="false">
      <c r="A194" s="33" t="s">
        <v>1022</v>
      </c>
      <c r="B194" s="34" t="str">
        <f aca="false">IF(A194="","saisir code MAEC (colonne A)",RIGHT(A194,4))</f>
        <v>MHU2</v>
      </c>
      <c r="C194" s="34" t="str">
        <f aca="false">IFERROR(VLOOKUP(LEFT(A194,7),Opérateur_Territoire!$B$2:$D$120,2,0),"à saisir (Opérateur_Territoire)")</f>
        <v>Parc national de forêts</v>
      </c>
      <c r="D194" s="34" t="str">
        <f aca="false">LEFT(A194,7)</f>
        <v>GE_PNFN</v>
      </c>
      <c r="E194" s="34" t="str">
        <f aca="false">IFERROR(VLOOKUP(LEFT(A194,7),Opérateur_Territoire!$B$2:$D$120,3,0),"à saisir (Opérateur_Territoire)")</f>
        <v>Parc national de forêts – Natura 2000</v>
      </c>
      <c r="F194" s="35" t="str">
        <f aca="false">IFERROR(VLOOKUP(LEFT(A194,7),Opérateur_Territoire!$B$2:$J$120,6,0),"à saisir (Opérateur_Territoire)")</f>
        <v>Parc national de forêts</v>
      </c>
      <c r="G194" s="35" t="str">
        <f aca="false">IFERROR(VLOOKUP(LEFT(A194,7),Opérateur_Territoire!$B$2:$J$120,7,0),"à saisir (Opérateur_Territoire)")</f>
        <v>20 rue Anatole Gabeur – 52210 ARC-EN-BARROIS</v>
      </c>
      <c r="H194" s="35" t="str">
        <f aca="false">IFERROR(VLOOKUP(LEFT(A194,7),Opérateur_Territoire!$B$2:$J$120,8,0),"à saisir (Opérateur_Territoire)")</f>
        <v>06 74 23 31 66</v>
      </c>
      <c r="I194" s="35" t="str">
        <f aca="false">IFERROR(VLOOKUP(LEFT(A194,7),Opérateur_Territoire!$B$2:$J$120,9,0),"à saisir (Opérateur_Territoire)")</f>
        <v>jeanyves.vansteelant@forets-parcnational.fr</v>
      </c>
      <c r="J194" s="35"/>
      <c r="K194" s="35"/>
      <c r="L194" s="36"/>
      <c r="M194" s="80"/>
      <c r="N194" s="80"/>
      <c r="O194" s="81"/>
      <c r="P194" s="82" t="str">
        <f aca="false">IF(AND(M194&lt;&gt;"",O194&lt;&gt;""),M194+O194,IF(AND(N194&lt;&gt;"",O194&lt;&gt;""),N194+O194,""))</f>
        <v/>
      </c>
      <c r="Q194" s="81"/>
      <c r="R194" s="82" t="str">
        <f aca="false">IF(AND(M194&lt;&gt;"",Q194&lt;&gt;""),M194+Q194,IF(AND(N194&lt;&gt;"",Q194&lt;&gt;""),N194+Q194,""))</f>
        <v/>
      </c>
      <c r="S194" s="83"/>
      <c r="T194" s="83"/>
      <c r="U194" s="83"/>
      <c r="V194" s="83"/>
      <c r="W194" s="84"/>
      <c r="X194" s="85"/>
      <c r="Y194" s="86"/>
      <c r="Z194" s="86"/>
      <c r="AA194" s="42"/>
      <c r="AB194" s="87"/>
      <c r="AC194" s="87"/>
      <c r="AD194" s="87"/>
      <c r="AE194" s="42"/>
      <c r="AF194" s="42"/>
      <c r="AG194" s="88"/>
      <c r="AH194" s="42"/>
      <c r="AI194" s="88"/>
      <c r="AJ194" s="42"/>
      <c r="AK194" s="88"/>
      <c r="AL194" s="42"/>
      <c r="AM194" s="88"/>
      <c r="AN194" s="42"/>
      <c r="AO194" s="88"/>
      <c r="AP194" s="42"/>
      <c r="AQ194" s="88"/>
      <c r="AR194" s="42"/>
      <c r="AS194" s="88"/>
      <c r="AT194" s="42"/>
      <c r="AU194" s="88"/>
      <c r="AV194" s="42"/>
      <c r="AW194" s="88"/>
      <c r="AX194" s="42"/>
      <c r="AY194" s="88"/>
      <c r="AZ194" s="42"/>
      <c r="BA194" s="88"/>
      <c r="BB194" s="42"/>
      <c r="BC194" s="88"/>
      <c r="BD194" s="89"/>
      <c r="BE194" s="89"/>
      <c r="BF194" s="90"/>
      <c r="BG194" s="90"/>
      <c r="BH194" s="91"/>
      <c r="BI194" s="92"/>
      <c r="BJ194" s="92"/>
      <c r="AMI194" s="19"/>
      <c r="AMJ194" s="19"/>
    </row>
    <row r="195" s="93" customFormat="true" ht="25.5" hidden="false" customHeight="true" outlineLevel="0" collapsed="false">
      <c r="A195" s="33" t="s">
        <v>1023</v>
      </c>
      <c r="B195" s="34" t="str">
        <f aca="false">IF(A195="","saisir code MAEC (colonne A)",RIGHT(A195,4))</f>
        <v>ESP1</v>
      </c>
      <c r="C195" s="34" t="str">
        <f aca="false">IFERROR(VLOOKUP(LEFT(A195,7),Opérateur_Territoire!$B$2:$D$120,2,0),"à saisir (Opérateur_Territoire)")</f>
        <v>PNR Forêt d’Orient</v>
      </c>
      <c r="D195" s="34" t="str">
        <f aca="false">LEFT(A195,7)</f>
        <v>GE_LFON</v>
      </c>
      <c r="E195" s="34" t="str">
        <f aca="false">IFERROR(VLOOKUP(LEFT(A195,7),Opérateur_Territoire!$B$2:$D$120,3,0),"à saisir (Opérateur_Territoire)")</f>
        <v>Lacs de la Forêt d’Orient – Forêts et clairières des Bas Bois – Natura 2000</v>
      </c>
      <c r="F195" s="35" t="str">
        <f aca="false">IFERROR(VLOOKUP(LEFT(A195,7),Opérateur_Territoire!$B$2:$J$120,6,0),"à saisir (Opérateur_Territoire)")</f>
        <v>Parc naturel régional de la Forêt d'Orient</v>
      </c>
      <c r="G195" s="35" t="str">
        <f aca="false">IFERROR(VLOOKUP(LEFT(A195,7),Opérateur_Territoire!$B$2:$J$120,7,0),"à saisir (Opérateur_Territoire)")</f>
        <v>Maison du Parc – 10220 PINEY</v>
      </c>
      <c r="H195" s="35" t="str">
        <f aca="false">IFERROR(VLOOKUP(LEFT(A195,7),Opérateur_Territoire!$B$2:$J$120,8,0),"à saisir (Opérateur_Territoire)")</f>
        <v>03 25 40 04 15</v>
      </c>
      <c r="I195" s="35" t="str">
        <f aca="false">IFERROR(VLOOKUP(LEFT(A195,7),Opérateur_Territoire!$B$2:$J$120,9,0),"à saisir (Opérateur_Territoire)")</f>
        <v>natura2000@pnrfo.org</v>
      </c>
      <c r="J195" s="35"/>
      <c r="K195" s="35"/>
      <c r="L195" s="36"/>
      <c r="M195" s="80"/>
      <c r="N195" s="80"/>
      <c r="O195" s="81"/>
      <c r="P195" s="82" t="str">
        <f aca="false">IF(AND(M195&lt;&gt;"",O195&lt;&gt;""),M195+O195,IF(AND(N195&lt;&gt;"",O195&lt;&gt;""),N195+O195,""))</f>
        <v/>
      </c>
      <c r="Q195" s="81"/>
      <c r="R195" s="82" t="str">
        <f aca="false">IF(AND(M195&lt;&gt;"",Q195&lt;&gt;""),M195+Q195,IF(AND(N195&lt;&gt;"",Q195&lt;&gt;""),N195+Q195,""))</f>
        <v/>
      </c>
      <c r="S195" s="83"/>
      <c r="T195" s="83"/>
      <c r="U195" s="83"/>
      <c r="V195" s="83"/>
      <c r="W195" s="84"/>
      <c r="X195" s="85"/>
      <c r="Y195" s="86"/>
      <c r="Z195" s="86"/>
      <c r="AA195" s="42"/>
      <c r="AB195" s="87"/>
      <c r="AC195" s="87"/>
      <c r="AD195" s="87"/>
      <c r="AE195" s="42"/>
      <c r="AF195" s="42"/>
      <c r="AG195" s="88"/>
      <c r="AH195" s="42"/>
      <c r="AI195" s="88"/>
      <c r="AJ195" s="42"/>
      <c r="AK195" s="88"/>
      <c r="AL195" s="42"/>
      <c r="AM195" s="88"/>
      <c r="AN195" s="42"/>
      <c r="AO195" s="88"/>
      <c r="AP195" s="42"/>
      <c r="AQ195" s="88"/>
      <c r="AR195" s="42"/>
      <c r="AS195" s="88"/>
      <c r="AT195" s="42"/>
      <c r="AU195" s="88"/>
      <c r="AV195" s="42"/>
      <c r="AW195" s="88"/>
      <c r="AX195" s="42"/>
      <c r="AY195" s="88"/>
      <c r="AZ195" s="42"/>
      <c r="BA195" s="88"/>
      <c r="BB195" s="42"/>
      <c r="BC195" s="88"/>
      <c r="BD195" s="89"/>
      <c r="BE195" s="89"/>
      <c r="BF195" s="90"/>
      <c r="BG195" s="90"/>
      <c r="BH195" s="91"/>
      <c r="BI195" s="92"/>
      <c r="BJ195" s="92"/>
      <c r="AMI195" s="19"/>
      <c r="AMJ195" s="19"/>
    </row>
    <row r="196" s="93" customFormat="true" ht="25.5" hidden="false" customHeight="true" outlineLevel="0" collapsed="false">
      <c r="A196" s="33" t="s">
        <v>1024</v>
      </c>
      <c r="B196" s="34" t="str">
        <f aca="false">IF(A196="","saisir code MAEC (colonne A)",RIGHT(A196,4))</f>
        <v>ESP2</v>
      </c>
      <c r="C196" s="34" t="str">
        <f aca="false">IFERROR(VLOOKUP(LEFT(A196,7),Opérateur_Territoire!$B$2:$D$120,2,0),"à saisir (Opérateur_Territoire)")</f>
        <v>PNR Forêt d’Orient</v>
      </c>
      <c r="D196" s="34" t="str">
        <f aca="false">LEFT(A196,7)</f>
        <v>GE_LFON</v>
      </c>
      <c r="E196" s="34" t="str">
        <f aca="false">IFERROR(VLOOKUP(LEFT(A196,7),Opérateur_Territoire!$B$2:$D$120,3,0),"à saisir (Opérateur_Territoire)")</f>
        <v>Lacs de la Forêt d’Orient – Forêts et clairières des Bas Bois – Natura 2000</v>
      </c>
      <c r="F196" s="35" t="str">
        <f aca="false">IFERROR(VLOOKUP(LEFT(A196,7),Opérateur_Territoire!$B$2:$J$120,6,0),"à saisir (Opérateur_Territoire)")</f>
        <v>Parc naturel régional de la Forêt d'Orient</v>
      </c>
      <c r="G196" s="35" t="str">
        <f aca="false">IFERROR(VLOOKUP(LEFT(A196,7),Opérateur_Territoire!$B$2:$J$120,7,0),"à saisir (Opérateur_Territoire)")</f>
        <v>Maison du Parc – 10220 PINEY</v>
      </c>
      <c r="H196" s="35" t="str">
        <f aca="false">IFERROR(VLOOKUP(LEFT(A196,7),Opérateur_Territoire!$B$2:$J$120,8,0),"à saisir (Opérateur_Territoire)")</f>
        <v>03 25 40 04 15</v>
      </c>
      <c r="I196" s="35" t="str">
        <f aca="false">IFERROR(VLOOKUP(LEFT(A196,7),Opérateur_Territoire!$B$2:$J$120,9,0),"à saisir (Opérateur_Territoire)")</f>
        <v>natura2000@pnrfo.org</v>
      </c>
      <c r="J196" s="35"/>
      <c r="K196" s="35"/>
      <c r="L196" s="36"/>
      <c r="M196" s="80"/>
      <c r="N196" s="80"/>
      <c r="O196" s="81"/>
      <c r="P196" s="82" t="str">
        <f aca="false">IF(AND(M196&lt;&gt;"",O196&lt;&gt;""),M196+O196,IF(AND(N196&lt;&gt;"",O196&lt;&gt;""),N196+O196,""))</f>
        <v/>
      </c>
      <c r="Q196" s="81"/>
      <c r="R196" s="82" t="str">
        <f aca="false">IF(AND(M196&lt;&gt;"",Q196&lt;&gt;""),M196+Q196,IF(AND(N196&lt;&gt;"",Q196&lt;&gt;""),N196+Q196,""))</f>
        <v/>
      </c>
      <c r="S196" s="83"/>
      <c r="T196" s="83"/>
      <c r="U196" s="83"/>
      <c r="V196" s="83"/>
      <c r="W196" s="84"/>
      <c r="X196" s="85"/>
      <c r="Y196" s="86"/>
      <c r="Z196" s="86"/>
      <c r="AA196" s="42"/>
      <c r="AB196" s="87"/>
      <c r="AC196" s="87"/>
      <c r="AD196" s="87"/>
      <c r="AE196" s="42"/>
      <c r="AF196" s="42"/>
      <c r="AG196" s="88"/>
      <c r="AH196" s="42"/>
      <c r="AI196" s="88"/>
      <c r="AJ196" s="42"/>
      <c r="AK196" s="88"/>
      <c r="AL196" s="42"/>
      <c r="AM196" s="88"/>
      <c r="AN196" s="42"/>
      <c r="AO196" s="88"/>
      <c r="AP196" s="42"/>
      <c r="AQ196" s="88"/>
      <c r="AR196" s="42"/>
      <c r="AS196" s="88"/>
      <c r="AT196" s="42"/>
      <c r="AU196" s="88"/>
      <c r="AV196" s="42"/>
      <c r="AW196" s="88"/>
      <c r="AX196" s="42"/>
      <c r="AY196" s="88"/>
      <c r="AZ196" s="42"/>
      <c r="BA196" s="88"/>
      <c r="BB196" s="42"/>
      <c r="BC196" s="88"/>
      <c r="BD196" s="89"/>
      <c r="BE196" s="89"/>
      <c r="BF196" s="90"/>
      <c r="BG196" s="90"/>
      <c r="BH196" s="91"/>
      <c r="BI196" s="92"/>
      <c r="BJ196" s="92"/>
      <c r="AMI196" s="19"/>
      <c r="AMJ196" s="19"/>
    </row>
    <row r="197" s="93" customFormat="true" ht="25.5" hidden="false" customHeight="true" outlineLevel="0" collapsed="false">
      <c r="A197" s="33" t="s">
        <v>1025</v>
      </c>
      <c r="B197" s="34" t="str">
        <f aca="false">IF(A197="","saisir code MAEC (colonne A)",RIGHT(A197,4))</f>
        <v>ESP3</v>
      </c>
      <c r="C197" s="34" t="str">
        <f aca="false">IFERROR(VLOOKUP(LEFT(A197,7),Opérateur_Territoire!$B$2:$D$120,2,0),"à saisir (Opérateur_Territoire)")</f>
        <v>PNR Forêt d’Orient</v>
      </c>
      <c r="D197" s="34" t="str">
        <f aca="false">LEFT(A197,7)</f>
        <v>GE_LFON</v>
      </c>
      <c r="E197" s="34" t="str">
        <f aca="false">IFERROR(VLOOKUP(LEFT(A197,7),Opérateur_Territoire!$B$2:$D$120,3,0),"à saisir (Opérateur_Territoire)")</f>
        <v>Lacs de la Forêt d’Orient – Forêts et clairières des Bas Bois – Natura 2000</v>
      </c>
      <c r="F197" s="35" t="str">
        <f aca="false">IFERROR(VLOOKUP(LEFT(A197,7),Opérateur_Territoire!$B$2:$J$120,6,0),"à saisir (Opérateur_Territoire)")</f>
        <v>Parc naturel régional de la Forêt d'Orient</v>
      </c>
      <c r="G197" s="35" t="str">
        <f aca="false">IFERROR(VLOOKUP(LEFT(A197,7),Opérateur_Territoire!$B$2:$J$120,7,0),"à saisir (Opérateur_Territoire)")</f>
        <v>Maison du Parc – 10220 PINEY</v>
      </c>
      <c r="H197" s="35" t="str">
        <f aca="false">IFERROR(VLOOKUP(LEFT(A197,7),Opérateur_Territoire!$B$2:$J$120,8,0),"à saisir (Opérateur_Territoire)")</f>
        <v>03 25 40 04 15</v>
      </c>
      <c r="I197" s="35" t="str">
        <f aca="false">IFERROR(VLOOKUP(LEFT(A197,7),Opérateur_Territoire!$B$2:$J$120,9,0),"à saisir (Opérateur_Territoire)")</f>
        <v>natura2000@pnrfo.org</v>
      </c>
      <c r="J197" s="35"/>
      <c r="K197" s="35"/>
      <c r="L197" s="36"/>
      <c r="M197" s="80"/>
      <c r="N197" s="80"/>
      <c r="O197" s="81"/>
      <c r="P197" s="82" t="str">
        <f aca="false">IF(AND(M197&lt;&gt;"",O197&lt;&gt;""),M197+O197,IF(AND(N197&lt;&gt;"",O197&lt;&gt;""),N197+O197,""))</f>
        <v/>
      </c>
      <c r="Q197" s="81"/>
      <c r="R197" s="82" t="str">
        <f aca="false">IF(AND(M197&lt;&gt;"",Q197&lt;&gt;""),M197+Q197,IF(AND(N197&lt;&gt;"",Q197&lt;&gt;""),N197+Q197,""))</f>
        <v/>
      </c>
      <c r="S197" s="83"/>
      <c r="T197" s="83"/>
      <c r="U197" s="83"/>
      <c r="V197" s="83"/>
      <c r="W197" s="84"/>
      <c r="X197" s="85"/>
      <c r="Y197" s="86"/>
      <c r="Z197" s="86"/>
      <c r="AA197" s="42"/>
      <c r="AB197" s="87"/>
      <c r="AC197" s="87"/>
      <c r="AD197" s="87"/>
      <c r="AE197" s="42"/>
      <c r="AF197" s="42"/>
      <c r="AG197" s="88"/>
      <c r="AH197" s="42"/>
      <c r="AI197" s="88"/>
      <c r="AJ197" s="42"/>
      <c r="AK197" s="88"/>
      <c r="AL197" s="42"/>
      <c r="AM197" s="88"/>
      <c r="AN197" s="42"/>
      <c r="AO197" s="88"/>
      <c r="AP197" s="42"/>
      <c r="AQ197" s="88"/>
      <c r="AR197" s="42"/>
      <c r="AS197" s="88"/>
      <c r="AT197" s="42"/>
      <c r="AU197" s="88"/>
      <c r="AV197" s="42"/>
      <c r="AW197" s="88"/>
      <c r="AX197" s="42"/>
      <c r="AY197" s="88"/>
      <c r="AZ197" s="42"/>
      <c r="BA197" s="88"/>
      <c r="BB197" s="42"/>
      <c r="BC197" s="88"/>
      <c r="BD197" s="89"/>
      <c r="BE197" s="89"/>
      <c r="BF197" s="90"/>
      <c r="BG197" s="90"/>
      <c r="BH197" s="91"/>
      <c r="BI197" s="92"/>
      <c r="BJ197" s="92"/>
      <c r="AMI197" s="19"/>
      <c r="AMJ197" s="19"/>
    </row>
    <row r="198" s="93" customFormat="true" ht="25.5" hidden="false" customHeight="true" outlineLevel="0" collapsed="false">
      <c r="A198" s="33" t="s">
        <v>1026</v>
      </c>
      <c r="B198" s="34" t="str">
        <f aca="false">IF(A198="","saisir code MAEC (colonne A)",RIGHT(A198,4))</f>
        <v>ESP4</v>
      </c>
      <c r="C198" s="34" t="str">
        <f aca="false">IFERROR(VLOOKUP(LEFT(A198,7),Opérateur_Territoire!$B$2:$D$120,2,0),"à saisir (Opérateur_Territoire)")</f>
        <v>PNR Forêt d’Orient</v>
      </c>
      <c r="D198" s="34" t="str">
        <f aca="false">LEFT(A198,7)</f>
        <v>GE_LFON</v>
      </c>
      <c r="E198" s="34" t="str">
        <f aca="false">IFERROR(VLOOKUP(LEFT(A198,7),Opérateur_Territoire!$B$2:$D$120,3,0),"à saisir (Opérateur_Territoire)")</f>
        <v>Lacs de la Forêt d’Orient – Forêts et clairières des Bas Bois – Natura 2000</v>
      </c>
      <c r="F198" s="35" t="str">
        <f aca="false">IFERROR(VLOOKUP(LEFT(A198,7),Opérateur_Territoire!$B$2:$J$120,6,0),"à saisir (Opérateur_Territoire)")</f>
        <v>Parc naturel régional de la Forêt d'Orient</v>
      </c>
      <c r="G198" s="35" t="str">
        <f aca="false">IFERROR(VLOOKUP(LEFT(A198,7),Opérateur_Territoire!$B$2:$J$120,7,0),"à saisir (Opérateur_Territoire)")</f>
        <v>Maison du Parc – 10220 PINEY</v>
      </c>
      <c r="H198" s="35" t="str">
        <f aca="false">IFERROR(VLOOKUP(LEFT(A198,7),Opérateur_Territoire!$B$2:$J$120,8,0),"à saisir (Opérateur_Territoire)")</f>
        <v>03 25 40 04 15</v>
      </c>
      <c r="I198" s="35" t="str">
        <f aca="false">IFERROR(VLOOKUP(LEFT(A198,7),Opérateur_Territoire!$B$2:$J$120,9,0),"à saisir (Opérateur_Territoire)")</f>
        <v>natura2000@pnrfo.org</v>
      </c>
      <c r="J198" s="35"/>
      <c r="K198" s="35"/>
      <c r="L198" s="36"/>
      <c r="M198" s="80"/>
      <c r="N198" s="80"/>
      <c r="O198" s="81"/>
      <c r="P198" s="82" t="str">
        <f aca="false">IF(AND(M198&lt;&gt;"",O198&lt;&gt;""),M198+O198,IF(AND(N198&lt;&gt;"",O198&lt;&gt;""),N198+O198,""))</f>
        <v/>
      </c>
      <c r="Q198" s="81"/>
      <c r="R198" s="82" t="str">
        <f aca="false">IF(AND(M198&lt;&gt;"",Q198&lt;&gt;""),M198+Q198,IF(AND(N198&lt;&gt;"",Q198&lt;&gt;""),N198+Q198,""))</f>
        <v/>
      </c>
      <c r="S198" s="83"/>
      <c r="T198" s="83"/>
      <c r="U198" s="83"/>
      <c r="V198" s="83"/>
      <c r="W198" s="84"/>
      <c r="X198" s="85"/>
      <c r="Y198" s="86"/>
      <c r="Z198" s="86"/>
      <c r="AA198" s="42"/>
      <c r="AB198" s="87"/>
      <c r="AC198" s="87"/>
      <c r="AD198" s="87"/>
      <c r="AE198" s="42"/>
      <c r="AF198" s="42"/>
      <c r="AG198" s="88"/>
      <c r="AH198" s="42"/>
      <c r="AI198" s="88"/>
      <c r="AJ198" s="42"/>
      <c r="AK198" s="88"/>
      <c r="AL198" s="42"/>
      <c r="AM198" s="88"/>
      <c r="AN198" s="42"/>
      <c r="AO198" s="88"/>
      <c r="AP198" s="42"/>
      <c r="AQ198" s="88"/>
      <c r="AR198" s="42"/>
      <c r="AS198" s="88"/>
      <c r="AT198" s="42"/>
      <c r="AU198" s="88"/>
      <c r="AV198" s="42"/>
      <c r="AW198" s="88"/>
      <c r="AX198" s="42"/>
      <c r="AY198" s="88"/>
      <c r="AZ198" s="42"/>
      <c r="BA198" s="88"/>
      <c r="BB198" s="42"/>
      <c r="BC198" s="88"/>
      <c r="BD198" s="89"/>
      <c r="BE198" s="89"/>
      <c r="BF198" s="90"/>
      <c r="BG198" s="90"/>
      <c r="BH198" s="91"/>
      <c r="BI198" s="92"/>
      <c r="BJ198" s="92"/>
      <c r="AMI198" s="19"/>
      <c r="AMJ198" s="19"/>
    </row>
    <row r="199" s="93" customFormat="true" ht="25.5" hidden="false" customHeight="true" outlineLevel="0" collapsed="false">
      <c r="A199" s="33" t="s">
        <v>1027</v>
      </c>
      <c r="B199" s="34" t="str">
        <f aca="false">IF(A199="","saisir code MAEC (colonne A)",RIGHT(A199,4))</f>
        <v>MHU1</v>
      </c>
      <c r="C199" s="34" t="str">
        <f aca="false">IFERROR(VLOOKUP(LEFT(A199,7),Opérateur_Territoire!$B$2:$D$120,2,0),"à saisir (Opérateur_Territoire)")</f>
        <v>PNR Forêt d’Orient</v>
      </c>
      <c r="D199" s="34" t="str">
        <f aca="false">LEFT(A199,7)</f>
        <v>GE_LFON</v>
      </c>
      <c r="E199" s="34" t="str">
        <f aca="false">IFERROR(VLOOKUP(LEFT(A199,7),Opérateur_Territoire!$B$2:$D$120,3,0),"à saisir (Opérateur_Territoire)")</f>
        <v>Lacs de la Forêt d’Orient – Forêts et clairières des Bas Bois – Natura 2000</v>
      </c>
      <c r="F199" s="35" t="str">
        <f aca="false">IFERROR(VLOOKUP(LEFT(A199,7),Opérateur_Territoire!$B$2:$J$120,6,0),"à saisir (Opérateur_Territoire)")</f>
        <v>Parc naturel régional de la Forêt d'Orient</v>
      </c>
      <c r="G199" s="35" t="str">
        <f aca="false">IFERROR(VLOOKUP(LEFT(A199,7),Opérateur_Territoire!$B$2:$J$120,7,0),"à saisir (Opérateur_Territoire)")</f>
        <v>Maison du Parc – 10220 PINEY</v>
      </c>
      <c r="H199" s="35" t="str">
        <f aca="false">IFERROR(VLOOKUP(LEFT(A199,7),Opérateur_Territoire!$B$2:$J$120,8,0),"à saisir (Opérateur_Territoire)")</f>
        <v>03 25 40 04 15</v>
      </c>
      <c r="I199" s="35" t="str">
        <f aca="false">IFERROR(VLOOKUP(LEFT(A199,7),Opérateur_Territoire!$B$2:$J$120,9,0),"à saisir (Opérateur_Territoire)")</f>
        <v>natura2000@pnrfo.org</v>
      </c>
      <c r="J199" s="35"/>
      <c r="K199" s="35"/>
      <c r="L199" s="36"/>
      <c r="M199" s="80"/>
      <c r="N199" s="80"/>
      <c r="O199" s="81"/>
      <c r="P199" s="82" t="str">
        <f aca="false">IF(AND(M199&lt;&gt;"",O199&lt;&gt;""),M199+O199,IF(AND(N199&lt;&gt;"",O199&lt;&gt;""),N199+O199,""))</f>
        <v/>
      </c>
      <c r="Q199" s="81"/>
      <c r="R199" s="82" t="str">
        <f aca="false">IF(AND(M199&lt;&gt;"",Q199&lt;&gt;""),M199+Q199,IF(AND(N199&lt;&gt;"",Q199&lt;&gt;""),N199+Q199,""))</f>
        <v/>
      </c>
      <c r="S199" s="83"/>
      <c r="T199" s="83"/>
      <c r="U199" s="83"/>
      <c r="V199" s="83"/>
      <c r="W199" s="84"/>
      <c r="X199" s="85"/>
      <c r="Y199" s="86"/>
      <c r="Z199" s="86"/>
      <c r="AA199" s="42"/>
      <c r="AB199" s="87"/>
      <c r="AC199" s="87"/>
      <c r="AD199" s="87"/>
      <c r="AE199" s="42"/>
      <c r="AF199" s="42"/>
      <c r="AG199" s="88"/>
      <c r="AH199" s="42"/>
      <c r="AI199" s="88"/>
      <c r="AJ199" s="42"/>
      <c r="AK199" s="88"/>
      <c r="AL199" s="42"/>
      <c r="AM199" s="88"/>
      <c r="AN199" s="42"/>
      <c r="AO199" s="88"/>
      <c r="AP199" s="42"/>
      <c r="AQ199" s="88"/>
      <c r="AR199" s="42"/>
      <c r="AS199" s="88"/>
      <c r="AT199" s="42"/>
      <c r="AU199" s="88"/>
      <c r="AV199" s="42"/>
      <c r="AW199" s="88"/>
      <c r="AX199" s="42"/>
      <c r="AY199" s="88"/>
      <c r="AZ199" s="42"/>
      <c r="BA199" s="88"/>
      <c r="BB199" s="42"/>
      <c r="BC199" s="88"/>
      <c r="BD199" s="89"/>
      <c r="BE199" s="89"/>
      <c r="BF199" s="90"/>
      <c r="BG199" s="90"/>
      <c r="BH199" s="91"/>
      <c r="BI199" s="92"/>
      <c r="BJ199" s="92"/>
      <c r="AMI199" s="19"/>
      <c r="AMJ199" s="19"/>
    </row>
    <row r="200" s="93" customFormat="true" ht="25.5" hidden="false" customHeight="true" outlineLevel="0" collapsed="false">
      <c r="A200" s="33" t="s">
        <v>1028</v>
      </c>
      <c r="B200" s="34" t="str">
        <f aca="false">IF(A200="","saisir code MAEC (colonne A)",RIGHT(A200,4))</f>
        <v>MHU2</v>
      </c>
      <c r="C200" s="34" t="str">
        <f aca="false">IFERROR(VLOOKUP(LEFT(A200,7),Opérateur_Territoire!$B$2:$D$120,2,0),"à saisir (Opérateur_Territoire)")</f>
        <v>PNR Forêt d’Orient</v>
      </c>
      <c r="D200" s="34" t="str">
        <f aca="false">LEFT(A200,7)</f>
        <v>GE_LFON</v>
      </c>
      <c r="E200" s="34" t="str">
        <f aca="false">IFERROR(VLOOKUP(LEFT(A200,7),Opérateur_Territoire!$B$2:$D$120,3,0),"à saisir (Opérateur_Territoire)")</f>
        <v>Lacs de la Forêt d’Orient – Forêts et clairières des Bas Bois – Natura 2000</v>
      </c>
      <c r="F200" s="35" t="str">
        <f aca="false">IFERROR(VLOOKUP(LEFT(A200,7),Opérateur_Territoire!$B$2:$J$120,6,0),"à saisir (Opérateur_Territoire)")</f>
        <v>Parc naturel régional de la Forêt d'Orient</v>
      </c>
      <c r="G200" s="35" t="str">
        <f aca="false">IFERROR(VLOOKUP(LEFT(A200,7),Opérateur_Territoire!$B$2:$J$120,7,0),"à saisir (Opérateur_Territoire)")</f>
        <v>Maison du Parc – 10220 PINEY</v>
      </c>
      <c r="H200" s="35" t="str">
        <f aca="false">IFERROR(VLOOKUP(LEFT(A200,7),Opérateur_Territoire!$B$2:$J$120,8,0),"à saisir (Opérateur_Territoire)")</f>
        <v>03 25 40 04 15</v>
      </c>
      <c r="I200" s="35" t="str">
        <f aca="false">IFERROR(VLOOKUP(LEFT(A200,7),Opérateur_Territoire!$B$2:$J$120,9,0),"à saisir (Opérateur_Territoire)")</f>
        <v>natura2000@pnrfo.org</v>
      </c>
      <c r="J200" s="35"/>
      <c r="K200" s="35"/>
      <c r="L200" s="36"/>
      <c r="M200" s="80"/>
      <c r="N200" s="80"/>
      <c r="O200" s="81"/>
      <c r="P200" s="82" t="str">
        <f aca="false">IF(AND(M200&lt;&gt;"",O200&lt;&gt;""),M200+O200,IF(AND(N200&lt;&gt;"",O200&lt;&gt;""),N200+O200,""))</f>
        <v/>
      </c>
      <c r="Q200" s="81"/>
      <c r="R200" s="82" t="str">
        <f aca="false">IF(AND(M200&lt;&gt;"",Q200&lt;&gt;""),M200+Q200,IF(AND(N200&lt;&gt;"",Q200&lt;&gt;""),N200+Q200,""))</f>
        <v/>
      </c>
      <c r="S200" s="83"/>
      <c r="T200" s="83"/>
      <c r="U200" s="83"/>
      <c r="V200" s="83"/>
      <c r="W200" s="84"/>
      <c r="X200" s="85"/>
      <c r="Y200" s="86"/>
      <c r="Z200" s="86"/>
      <c r="AA200" s="42"/>
      <c r="AB200" s="87"/>
      <c r="AC200" s="87"/>
      <c r="AD200" s="87"/>
      <c r="AE200" s="42"/>
      <c r="AF200" s="42"/>
      <c r="AG200" s="88"/>
      <c r="AH200" s="42"/>
      <c r="AI200" s="88"/>
      <c r="AJ200" s="42"/>
      <c r="AK200" s="88"/>
      <c r="AL200" s="42"/>
      <c r="AM200" s="88"/>
      <c r="AN200" s="42"/>
      <c r="AO200" s="88"/>
      <c r="AP200" s="42"/>
      <c r="AQ200" s="88"/>
      <c r="AR200" s="42"/>
      <c r="AS200" s="88"/>
      <c r="AT200" s="42"/>
      <c r="AU200" s="88"/>
      <c r="AV200" s="42"/>
      <c r="AW200" s="88"/>
      <c r="AX200" s="42"/>
      <c r="AY200" s="88"/>
      <c r="AZ200" s="42"/>
      <c r="BA200" s="88"/>
      <c r="BB200" s="42"/>
      <c r="BC200" s="88"/>
      <c r="BD200" s="89"/>
      <c r="BE200" s="89"/>
      <c r="BF200" s="90"/>
      <c r="BG200" s="90"/>
      <c r="BH200" s="91"/>
      <c r="BI200" s="92"/>
      <c r="BJ200" s="92"/>
      <c r="AMI200" s="19"/>
      <c r="AMJ200" s="19"/>
    </row>
    <row r="201" s="93" customFormat="true" ht="25.5" hidden="false" customHeight="true" outlineLevel="0" collapsed="false">
      <c r="A201" s="33" t="s">
        <v>1029</v>
      </c>
      <c r="B201" s="34" t="str">
        <f aca="false">IF(A201="","saisir code MAEC (colonne A)",RIGHT(A201,4))</f>
        <v>MHU1</v>
      </c>
      <c r="C201" s="34" t="str">
        <f aca="false">IFERROR(VLOOKUP(LEFT(A201,7),Opérateur_Territoire!$B$2:$D$120,2,0),"à saisir (Opérateur_Territoire)")</f>
        <v>PNR Forêt d’Orient</v>
      </c>
      <c r="D201" s="34" t="str">
        <f aca="false">LEFT(A201,7)</f>
        <v>GE_PFOE</v>
      </c>
      <c r="E201" s="34" t="str">
        <f aca="false">IFERROR(VLOOKUP(LEFT(A201,7),Opérateur_Territoire!$B$2:$D$120,3,0),"à saisir (Opérateur_Territoire)")</f>
        <v>Prairies humides de la Forêt d’Orient (Agence de l'eau Seine-Normandie)</v>
      </c>
      <c r="F201" s="35" t="str">
        <f aca="false">IFERROR(VLOOKUP(LEFT(A201,7),Opérateur_Territoire!$B$2:$J$120,6,0),"à saisir (Opérateur_Territoire)")</f>
        <v>Parc naturel régional de la Forêt d'Orient</v>
      </c>
      <c r="G201" s="35" t="str">
        <f aca="false">IFERROR(VLOOKUP(LEFT(A201,7),Opérateur_Territoire!$B$2:$J$120,7,0),"à saisir (Opérateur_Territoire)")</f>
        <v>Maison du Parc – 10220 PINEY</v>
      </c>
      <c r="H201" s="35" t="str">
        <f aca="false">IFERROR(VLOOKUP(LEFT(A201,7),Opérateur_Territoire!$B$2:$J$120,8,0),"à saisir (Opérateur_Territoire)")</f>
        <v>03 25 40 04 15</v>
      </c>
      <c r="I201" s="35" t="str">
        <f aca="false">IFERROR(VLOOKUP(LEFT(A201,7),Opérateur_Territoire!$B$2:$J$120,9,0),"à saisir (Opérateur_Territoire)")</f>
        <v>agri.environnement@pnrfo.org</v>
      </c>
      <c r="J201" s="35"/>
      <c r="K201" s="35"/>
      <c r="L201" s="36"/>
      <c r="M201" s="80"/>
      <c r="N201" s="80"/>
      <c r="O201" s="81"/>
      <c r="P201" s="82" t="str">
        <f aca="false">IF(AND(M201&lt;&gt;"",O201&lt;&gt;""),M201+O201,IF(AND(N201&lt;&gt;"",O201&lt;&gt;""),N201+O201,""))</f>
        <v/>
      </c>
      <c r="Q201" s="81"/>
      <c r="R201" s="82" t="str">
        <f aca="false">IF(AND(M201&lt;&gt;"",Q201&lt;&gt;""),M201+Q201,IF(AND(N201&lt;&gt;"",Q201&lt;&gt;""),N201+Q201,""))</f>
        <v/>
      </c>
      <c r="S201" s="83"/>
      <c r="T201" s="83"/>
      <c r="U201" s="83"/>
      <c r="V201" s="83"/>
      <c r="W201" s="84"/>
      <c r="X201" s="85"/>
      <c r="Y201" s="86"/>
      <c r="Z201" s="86"/>
      <c r="AA201" s="42"/>
      <c r="AB201" s="87"/>
      <c r="AC201" s="87"/>
      <c r="AD201" s="87"/>
      <c r="AE201" s="42"/>
      <c r="AF201" s="42"/>
      <c r="AG201" s="88"/>
      <c r="AH201" s="42"/>
      <c r="AI201" s="88"/>
      <c r="AJ201" s="42"/>
      <c r="AK201" s="88"/>
      <c r="AL201" s="42"/>
      <c r="AM201" s="88"/>
      <c r="AN201" s="42"/>
      <c r="AO201" s="88"/>
      <c r="AP201" s="42"/>
      <c r="AQ201" s="88"/>
      <c r="AR201" s="42"/>
      <c r="AS201" s="88"/>
      <c r="AT201" s="42"/>
      <c r="AU201" s="88"/>
      <c r="AV201" s="42"/>
      <c r="AW201" s="88"/>
      <c r="AX201" s="42"/>
      <c r="AY201" s="88"/>
      <c r="AZ201" s="42"/>
      <c r="BA201" s="88"/>
      <c r="BB201" s="42"/>
      <c r="BC201" s="88"/>
      <c r="BD201" s="89"/>
      <c r="BE201" s="89"/>
      <c r="BF201" s="90"/>
      <c r="BG201" s="90"/>
      <c r="BH201" s="91"/>
      <c r="BI201" s="92"/>
      <c r="BJ201" s="92"/>
      <c r="AMI201" s="19"/>
      <c r="AMJ201" s="19"/>
    </row>
    <row r="202" s="93" customFormat="true" ht="25.5" hidden="false" customHeight="true" outlineLevel="0" collapsed="false">
      <c r="A202" s="33" t="s">
        <v>1030</v>
      </c>
      <c r="B202" s="34" t="str">
        <f aca="false">IF(A202="","saisir code MAEC (colonne A)",RIGHT(A202,4))</f>
        <v>MHU2</v>
      </c>
      <c r="C202" s="34" t="str">
        <f aca="false">IFERROR(VLOOKUP(LEFT(A202,7),Opérateur_Territoire!$B$2:$D$120,2,0),"à saisir (Opérateur_Territoire)")</f>
        <v>PNR Forêt d’Orient</v>
      </c>
      <c r="D202" s="34" t="str">
        <f aca="false">LEFT(A202,7)</f>
        <v>GE_PFOE</v>
      </c>
      <c r="E202" s="34" t="str">
        <f aca="false">IFERROR(VLOOKUP(LEFT(A202,7),Opérateur_Territoire!$B$2:$D$120,3,0),"à saisir (Opérateur_Territoire)")</f>
        <v>Prairies humides de la Forêt d’Orient (Agence de l'eau Seine-Normandie)</v>
      </c>
      <c r="F202" s="35" t="str">
        <f aca="false">IFERROR(VLOOKUP(LEFT(A202,7),Opérateur_Territoire!$B$2:$J$120,6,0),"à saisir (Opérateur_Territoire)")</f>
        <v>Parc naturel régional de la Forêt d'Orient</v>
      </c>
      <c r="G202" s="35" t="str">
        <f aca="false">IFERROR(VLOOKUP(LEFT(A202,7),Opérateur_Territoire!$B$2:$J$120,7,0),"à saisir (Opérateur_Territoire)")</f>
        <v>Maison du Parc – 10220 PINEY</v>
      </c>
      <c r="H202" s="35" t="str">
        <f aca="false">IFERROR(VLOOKUP(LEFT(A202,7),Opérateur_Territoire!$B$2:$J$120,8,0),"à saisir (Opérateur_Territoire)")</f>
        <v>03 25 40 04 15</v>
      </c>
      <c r="I202" s="35" t="str">
        <f aca="false">IFERROR(VLOOKUP(LEFT(A202,7),Opérateur_Territoire!$B$2:$J$120,9,0),"à saisir (Opérateur_Territoire)")</f>
        <v>agri.environnement@pnrfo.org</v>
      </c>
      <c r="J202" s="35"/>
      <c r="K202" s="35"/>
      <c r="L202" s="36"/>
      <c r="M202" s="80"/>
      <c r="N202" s="80"/>
      <c r="O202" s="81"/>
      <c r="P202" s="82" t="str">
        <f aca="false">IF(AND(M202&lt;&gt;"",O202&lt;&gt;""),M202+O202,IF(AND(N202&lt;&gt;"",O202&lt;&gt;""),N202+O202,""))</f>
        <v/>
      </c>
      <c r="Q202" s="81"/>
      <c r="R202" s="82" t="str">
        <f aca="false">IF(AND(M202&lt;&gt;"",Q202&lt;&gt;""),M202+Q202,IF(AND(N202&lt;&gt;"",Q202&lt;&gt;""),N202+Q202,""))</f>
        <v/>
      </c>
      <c r="S202" s="83"/>
      <c r="T202" s="83"/>
      <c r="U202" s="83"/>
      <c r="V202" s="83"/>
      <c r="W202" s="84"/>
      <c r="X202" s="85"/>
      <c r="Y202" s="86"/>
      <c r="Z202" s="86"/>
      <c r="AA202" s="42"/>
      <c r="AB202" s="87"/>
      <c r="AC202" s="87"/>
      <c r="AD202" s="87"/>
      <c r="AE202" s="42"/>
      <c r="AF202" s="42"/>
      <c r="AG202" s="88"/>
      <c r="AH202" s="42"/>
      <c r="AI202" s="88"/>
      <c r="AJ202" s="42"/>
      <c r="AK202" s="88"/>
      <c r="AL202" s="42"/>
      <c r="AM202" s="88"/>
      <c r="AN202" s="42"/>
      <c r="AO202" s="88"/>
      <c r="AP202" s="42"/>
      <c r="AQ202" s="88"/>
      <c r="AR202" s="42"/>
      <c r="AS202" s="88"/>
      <c r="AT202" s="42"/>
      <c r="AU202" s="88"/>
      <c r="AV202" s="42"/>
      <c r="AW202" s="88"/>
      <c r="AX202" s="42"/>
      <c r="AY202" s="88"/>
      <c r="AZ202" s="42"/>
      <c r="BA202" s="88"/>
      <c r="BB202" s="42"/>
      <c r="BC202" s="88"/>
      <c r="BD202" s="89"/>
      <c r="BE202" s="89"/>
      <c r="BF202" s="90"/>
      <c r="BG202" s="90"/>
      <c r="BH202" s="91"/>
      <c r="BI202" s="92"/>
      <c r="BJ202" s="92"/>
      <c r="AMI202" s="19"/>
      <c r="AMJ202" s="19"/>
    </row>
    <row r="203" s="93" customFormat="true" ht="25.5" hidden="false" customHeight="true" outlineLevel="0" collapsed="false">
      <c r="A203" s="33" t="s">
        <v>1031</v>
      </c>
      <c r="B203" s="34" t="str">
        <f aca="false">IF(A203="","saisir code MAEC (colonne A)",RIGHT(A203,4))</f>
        <v>ESP1</v>
      </c>
      <c r="C203" s="34" t="str">
        <f aca="false">IFERROR(VLOOKUP(LEFT(A203,7),Opérateur_Territoire!$B$2:$D$120,2,0),"à saisir (Opérateur_Territoire)")</f>
        <v>PNR Lorraine</v>
      </c>
      <c r="D203" s="34" t="str">
        <f aca="false">LEFT(A203,7)</f>
        <v>GE_LINN</v>
      </c>
      <c r="E203" s="34" t="str">
        <f aca="false">IFERROR(VLOOKUP(LEFT(A203,7),Opérateur_Territoire!$B$2:$D$120,3,0),"à saisir (Opérateur_Territoire)")</f>
        <v>Etang de Lindre et de Mittersheim – Ketzing – Natura 2000</v>
      </c>
      <c r="F203" s="35" t="str">
        <f aca="false">IFERROR(VLOOKUP(LEFT(A203,7),Opérateur_Territoire!$B$2:$J$120,6,0),"à saisir (Opérateur_Territoire)")</f>
        <v>Parc Naturel Régional de Lorraine</v>
      </c>
      <c r="G203" s="35" t="str">
        <f aca="false">IFERROR(VLOOKUP(LEFT(A203,7),Opérateur_Territoire!$B$2:$J$120,7,0),"à saisir (Opérateur_Territoire)")</f>
        <v>Logis abbatial – 1 rue du quai – CS 80035 – 54702 PONT-A-MOUSSON Cedex</v>
      </c>
      <c r="H203" s="35" t="str">
        <f aca="false">IFERROR(VLOOKUP(LEFT(A203,7),Opérateur_Territoire!$B$2:$J$120,8,0),"à saisir (Opérateur_Territoire)")</f>
        <v>06 42 17 25 33 [06 98 25 58 11 ; 06 98 25 62 27]</v>
      </c>
      <c r="I203" s="35" t="str">
        <f aca="false">IFERROR(VLOOKUP(LEFT(A203,7),Opérateur_Territoire!$B$2:$J$120,9,0),"à saisir (Opérateur_Territoire)")</f>
        <v>etienne.villeneuvedejanti@pnr-lorraine.com [nelly.weber@pnr-lorraine.com ; laure.lebraud@pnr-lorraine.com]</v>
      </c>
      <c r="J203" s="35"/>
      <c r="K203" s="35"/>
      <c r="L203" s="36"/>
      <c r="M203" s="80"/>
      <c r="N203" s="80"/>
      <c r="O203" s="81"/>
      <c r="P203" s="82" t="str">
        <f aca="false">IF(AND(M203&lt;&gt;"",O203&lt;&gt;""),M203+O203,IF(AND(N203&lt;&gt;"",O203&lt;&gt;""),N203+O203,""))</f>
        <v/>
      </c>
      <c r="Q203" s="81"/>
      <c r="R203" s="82" t="str">
        <f aca="false">IF(AND(M203&lt;&gt;"",Q203&lt;&gt;""),M203+Q203,IF(AND(N203&lt;&gt;"",Q203&lt;&gt;""),N203+Q203,""))</f>
        <v/>
      </c>
      <c r="S203" s="83"/>
      <c r="T203" s="83"/>
      <c r="U203" s="83"/>
      <c r="V203" s="83"/>
      <c r="W203" s="84"/>
      <c r="X203" s="85"/>
      <c r="Y203" s="86"/>
      <c r="Z203" s="86"/>
      <c r="AA203" s="42"/>
      <c r="AB203" s="87"/>
      <c r="AC203" s="87"/>
      <c r="AD203" s="87"/>
      <c r="AE203" s="42"/>
      <c r="AF203" s="42"/>
      <c r="AG203" s="88"/>
      <c r="AH203" s="42"/>
      <c r="AI203" s="88"/>
      <c r="AJ203" s="42"/>
      <c r="AK203" s="88"/>
      <c r="AL203" s="42"/>
      <c r="AM203" s="88"/>
      <c r="AN203" s="42"/>
      <c r="AO203" s="88"/>
      <c r="AP203" s="42"/>
      <c r="AQ203" s="88"/>
      <c r="AR203" s="42"/>
      <c r="AS203" s="88"/>
      <c r="AT203" s="42"/>
      <c r="AU203" s="88"/>
      <c r="AV203" s="42"/>
      <c r="AW203" s="88"/>
      <c r="AX203" s="42"/>
      <c r="AY203" s="88"/>
      <c r="AZ203" s="42"/>
      <c r="BA203" s="88"/>
      <c r="BB203" s="42"/>
      <c r="BC203" s="88"/>
      <c r="BD203" s="89"/>
      <c r="BE203" s="89"/>
      <c r="BF203" s="90"/>
      <c r="BG203" s="90"/>
      <c r="BH203" s="91"/>
      <c r="BI203" s="92"/>
      <c r="BJ203" s="92"/>
      <c r="AMI203" s="19"/>
      <c r="AMJ203" s="19"/>
    </row>
    <row r="204" s="93" customFormat="true" ht="25.5" hidden="false" customHeight="true" outlineLevel="0" collapsed="false">
      <c r="A204" s="33" t="s">
        <v>1032</v>
      </c>
      <c r="B204" s="34" t="str">
        <f aca="false">IF(A204="","saisir code MAEC (colonne A)",RIGHT(A204,4))</f>
        <v>ESP2</v>
      </c>
      <c r="C204" s="34" t="str">
        <f aca="false">IFERROR(VLOOKUP(LEFT(A204,7),Opérateur_Territoire!$B$2:$D$120,2,0),"à saisir (Opérateur_Territoire)")</f>
        <v>PNR Lorraine</v>
      </c>
      <c r="D204" s="34" t="str">
        <f aca="false">LEFT(A204,7)</f>
        <v>GE_LINN</v>
      </c>
      <c r="E204" s="34" t="str">
        <f aca="false">IFERROR(VLOOKUP(LEFT(A204,7),Opérateur_Territoire!$B$2:$D$120,3,0),"à saisir (Opérateur_Territoire)")</f>
        <v>Etang de Lindre et de Mittersheim – Ketzing – Natura 2000</v>
      </c>
      <c r="F204" s="35" t="str">
        <f aca="false">IFERROR(VLOOKUP(LEFT(A204,7),Opérateur_Territoire!$B$2:$J$120,6,0),"à saisir (Opérateur_Territoire)")</f>
        <v>Parc Naturel Régional de Lorraine</v>
      </c>
      <c r="G204" s="35" t="str">
        <f aca="false">IFERROR(VLOOKUP(LEFT(A204,7),Opérateur_Territoire!$B$2:$J$120,7,0),"à saisir (Opérateur_Territoire)")</f>
        <v>Logis abbatial – 1 rue du quai – CS 80035 – 54702 PONT-A-MOUSSON Cedex</v>
      </c>
      <c r="H204" s="35" t="str">
        <f aca="false">IFERROR(VLOOKUP(LEFT(A204,7),Opérateur_Territoire!$B$2:$J$120,8,0),"à saisir (Opérateur_Territoire)")</f>
        <v>06 42 17 25 33 [06 98 25 58 11 ; 06 98 25 62 27]</v>
      </c>
      <c r="I204" s="35" t="str">
        <f aca="false">IFERROR(VLOOKUP(LEFT(A204,7),Opérateur_Territoire!$B$2:$J$120,9,0),"à saisir (Opérateur_Territoire)")</f>
        <v>etienne.villeneuvedejanti@pnr-lorraine.com [nelly.weber@pnr-lorraine.com ; laure.lebraud@pnr-lorraine.com]</v>
      </c>
      <c r="J204" s="35"/>
      <c r="K204" s="35"/>
      <c r="L204" s="36"/>
      <c r="M204" s="80"/>
      <c r="N204" s="80"/>
      <c r="O204" s="81"/>
      <c r="P204" s="82" t="str">
        <f aca="false">IF(AND(M204&lt;&gt;"",O204&lt;&gt;""),M204+O204,IF(AND(N204&lt;&gt;"",O204&lt;&gt;""),N204+O204,""))</f>
        <v/>
      </c>
      <c r="Q204" s="81"/>
      <c r="R204" s="82" t="str">
        <f aca="false">IF(AND(M204&lt;&gt;"",Q204&lt;&gt;""),M204+Q204,IF(AND(N204&lt;&gt;"",Q204&lt;&gt;""),N204+Q204,""))</f>
        <v/>
      </c>
      <c r="S204" s="83"/>
      <c r="T204" s="83"/>
      <c r="U204" s="83"/>
      <c r="V204" s="83"/>
      <c r="W204" s="84"/>
      <c r="X204" s="85"/>
      <c r="Y204" s="86"/>
      <c r="Z204" s="86"/>
      <c r="AA204" s="42"/>
      <c r="AB204" s="87"/>
      <c r="AC204" s="87"/>
      <c r="AD204" s="87"/>
      <c r="AE204" s="42"/>
      <c r="AF204" s="42"/>
      <c r="AG204" s="88"/>
      <c r="AH204" s="42"/>
      <c r="AI204" s="88"/>
      <c r="AJ204" s="42"/>
      <c r="AK204" s="88"/>
      <c r="AL204" s="42"/>
      <c r="AM204" s="88"/>
      <c r="AN204" s="42"/>
      <c r="AO204" s="88"/>
      <c r="AP204" s="42"/>
      <c r="AQ204" s="88"/>
      <c r="AR204" s="42"/>
      <c r="AS204" s="88"/>
      <c r="AT204" s="42"/>
      <c r="AU204" s="88"/>
      <c r="AV204" s="42"/>
      <c r="AW204" s="88"/>
      <c r="AX204" s="42"/>
      <c r="AY204" s="88"/>
      <c r="AZ204" s="42"/>
      <c r="BA204" s="88"/>
      <c r="BB204" s="42"/>
      <c r="BC204" s="88"/>
      <c r="BD204" s="89"/>
      <c r="BE204" s="89"/>
      <c r="BF204" s="90"/>
      <c r="BG204" s="90"/>
      <c r="BH204" s="91"/>
      <c r="BI204" s="92"/>
      <c r="BJ204" s="92"/>
      <c r="AMI204" s="19"/>
      <c r="AMJ204" s="19"/>
    </row>
    <row r="205" s="93" customFormat="true" ht="25.5" hidden="false" customHeight="true" outlineLevel="0" collapsed="false">
      <c r="A205" s="33" t="s">
        <v>1033</v>
      </c>
      <c r="B205" s="34" t="str">
        <f aca="false">IF(A205="","saisir code MAEC (colonne A)",RIGHT(A205,4))</f>
        <v>ESP3</v>
      </c>
      <c r="C205" s="34" t="str">
        <f aca="false">IFERROR(VLOOKUP(LEFT(A205,7),Opérateur_Territoire!$B$2:$D$120,2,0),"à saisir (Opérateur_Territoire)")</f>
        <v>PNR Lorraine</v>
      </c>
      <c r="D205" s="34" t="str">
        <f aca="false">LEFT(A205,7)</f>
        <v>GE_LINN</v>
      </c>
      <c r="E205" s="34" t="str">
        <f aca="false">IFERROR(VLOOKUP(LEFT(A205,7),Opérateur_Territoire!$B$2:$D$120,3,0),"à saisir (Opérateur_Territoire)")</f>
        <v>Etang de Lindre et de Mittersheim – Ketzing – Natura 2000</v>
      </c>
      <c r="F205" s="35" t="str">
        <f aca="false">IFERROR(VLOOKUP(LEFT(A205,7),Opérateur_Territoire!$B$2:$J$120,6,0),"à saisir (Opérateur_Territoire)")</f>
        <v>Parc Naturel Régional de Lorraine</v>
      </c>
      <c r="G205" s="35" t="str">
        <f aca="false">IFERROR(VLOOKUP(LEFT(A205,7),Opérateur_Territoire!$B$2:$J$120,7,0),"à saisir (Opérateur_Territoire)")</f>
        <v>Logis abbatial – 1 rue du quai – CS 80035 – 54702 PONT-A-MOUSSON Cedex</v>
      </c>
      <c r="H205" s="35" t="str">
        <f aca="false">IFERROR(VLOOKUP(LEFT(A205,7),Opérateur_Territoire!$B$2:$J$120,8,0),"à saisir (Opérateur_Territoire)")</f>
        <v>06 42 17 25 33 [06 98 25 58 11 ; 06 98 25 62 27]</v>
      </c>
      <c r="I205" s="35" t="str">
        <f aca="false">IFERROR(VLOOKUP(LEFT(A205,7),Opérateur_Territoire!$B$2:$J$120,9,0),"à saisir (Opérateur_Territoire)")</f>
        <v>etienne.villeneuvedejanti@pnr-lorraine.com [nelly.weber@pnr-lorraine.com ; laure.lebraud@pnr-lorraine.com]</v>
      </c>
      <c r="J205" s="35"/>
      <c r="K205" s="35"/>
      <c r="L205" s="36"/>
      <c r="M205" s="80"/>
      <c r="N205" s="80"/>
      <c r="O205" s="81"/>
      <c r="P205" s="82" t="str">
        <f aca="false">IF(AND(M205&lt;&gt;"",O205&lt;&gt;""),M205+O205,IF(AND(N205&lt;&gt;"",O205&lt;&gt;""),N205+O205,""))</f>
        <v/>
      </c>
      <c r="Q205" s="81"/>
      <c r="R205" s="82" t="str">
        <f aca="false">IF(AND(M205&lt;&gt;"",Q205&lt;&gt;""),M205+Q205,IF(AND(N205&lt;&gt;"",Q205&lt;&gt;""),N205+Q205,""))</f>
        <v/>
      </c>
      <c r="S205" s="83"/>
      <c r="T205" s="83"/>
      <c r="U205" s="83"/>
      <c r="V205" s="83"/>
      <c r="W205" s="84"/>
      <c r="X205" s="85"/>
      <c r="Y205" s="86"/>
      <c r="Z205" s="86"/>
      <c r="AA205" s="42"/>
      <c r="AB205" s="87"/>
      <c r="AC205" s="87"/>
      <c r="AD205" s="87"/>
      <c r="AE205" s="42"/>
      <c r="AF205" s="42"/>
      <c r="AG205" s="88"/>
      <c r="AH205" s="42"/>
      <c r="AI205" s="88"/>
      <c r="AJ205" s="42"/>
      <c r="AK205" s="88"/>
      <c r="AL205" s="42"/>
      <c r="AM205" s="88"/>
      <c r="AN205" s="42"/>
      <c r="AO205" s="88"/>
      <c r="AP205" s="42"/>
      <c r="AQ205" s="88"/>
      <c r="AR205" s="42"/>
      <c r="AS205" s="88"/>
      <c r="AT205" s="42"/>
      <c r="AU205" s="88"/>
      <c r="AV205" s="42"/>
      <c r="AW205" s="88"/>
      <c r="AX205" s="42"/>
      <c r="AY205" s="88"/>
      <c r="AZ205" s="42"/>
      <c r="BA205" s="88"/>
      <c r="BB205" s="42"/>
      <c r="BC205" s="88"/>
      <c r="BD205" s="89"/>
      <c r="BE205" s="89"/>
      <c r="BF205" s="90"/>
      <c r="BG205" s="90"/>
      <c r="BH205" s="91"/>
      <c r="BI205" s="92"/>
      <c r="BJ205" s="92"/>
      <c r="AMI205" s="19"/>
      <c r="AMJ205" s="19"/>
    </row>
    <row r="206" s="93" customFormat="true" ht="25.5" hidden="false" customHeight="true" outlineLevel="0" collapsed="false">
      <c r="A206" s="33" t="s">
        <v>1034</v>
      </c>
      <c r="B206" s="34" t="str">
        <f aca="false">IF(A206="","saisir code MAEC (colonne A)",RIGHT(A206,4))</f>
        <v>ESP4</v>
      </c>
      <c r="C206" s="34" t="str">
        <f aca="false">IFERROR(VLOOKUP(LEFT(A206,7),Opérateur_Territoire!$B$2:$D$120,2,0),"à saisir (Opérateur_Territoire)")</f>
        <v>PNR Lorraine</v>
      </c>
      <c r="D206" s="34" t="str">
        <f aca="false">LEFT(A206,7)</f>
        <v>GE_LINN</v>
      </c>
      <c r="E206" s="34" t="str">
        <f aca="false">IFERROR(VLOOKUP(LEFT(A206,7),Opérateur_Territoire!$B$2:$D$120,3,0),"à saisir (Opérateur_Territoire)")</f>
        <v>Etang de Lindre et de Mittersheim – Ketzing – Natura 2000</v>
      </c>
      <c r="F206" s="35" t="str">
        <f aca="false">IFERROR(VLOOKUP(LEFT(A206,7),Opérateur_Territoire!$B$2:$J$120,6,0),"à saisir (Opérateur_Territoire)")</f>
        <v>Parc Naturel Régional de Lorraine</v>
      </c>
      <c r="G206" s="35" t="str">
        <f aca="false">IFERROR(VLOOKUP(LEFT(A206,7),Opérateur_Territoire!$B$2:$J$120,7,0),"à saisir (Opérateur_Territoire)")</f>
        <v>Logis abbatial – 1 rue du quai – CS 80035 – 54702 PONT-A-MOUSSON Cedex</v>
      </c>
      <c r="H206" s="35" t="str">
        <f aca="false">IFERROR(VLOOKUP(LEFT(A206,7),Opérateur_Territoire!$B$2:$J$120,8,0),"à saisir (Opérateur_Territoire)")</f>
        <v>06 42 17 25 33 [06 98 25 58 11 ; 06 98 25 62 27]</v>
      </c>
      <c r="I206" s="35" t="str">
        <f aca="false">IFERROR(VLOOKUP(LEFT(A206,7),Opérateur_Territoire!$B$2:$J$120,9,0),"à saisir (Opérateur_Territoire)")</f>
        <v>etienne.villeneuvedejanti@pnr-lorraine.com [nelly.weber@pnr-lorraine.com ; laure.lebraud@pnr-lorraine.com]</v>
      </c>
      <c r="J206" s="35"/>
      <c r="K206" s="35"/>
      <c r="L206" s="36"/>
      <c r="M206" s="80"/>
      <c r="N206" s="80"/>
      <c r="O206" s="81"/>
      <c r="P206" s="82" t="str">
        <f aca="false">IF(AND(M206&lt;&gt;"",O206&lt;&gt;""),M206+O206,IF(AND(N206&lt;&gt;"",O206&lt;&gt;""),N206+O206,""))</f>
        <v/>
      </c>
      <c r="Q206" s="81"/>
      <c r="R206" s="82" t="str">
        <f aca="false">IF(AND(M206&lt;&gt;"",Q206&lt;&gt;""),M206+Q206,IF(AND(N206&lt;&gt;"",Q206&lt;&gt;""),N206+Q206,""))</f>
        <v/>
      </c>
      <c r="S206" s="83"/>
      <c r="T206" s="83"/>
      <c r="U206" s="83"/>
      <c r="V206" s="83"/>
      <c r="W206" s="84"/>
      <c r="X206" s="85"/>
      <c r="Y206" s="86"/>
      <c r="Z206" s="86"/>
      <c r="AA206" s="42"/>
      <c r="AB206" s="87"/>
      <c r="AC206" s="87"/>
      <c r="AD206" s="87"/>
      <c r="AE206" s="42"/>
      <c r="AF206" s="42"/>
      <c r="AG206" s="88"/>
      <c r="AH206" s="42"/>
      <c r="AI206" s="88"/>
      <c r="AJ206" s="42"/>
      <c r="AK206" s="88"/>
      <c r="AL206" s="42"/>
      <c r="AM206" s="88"/>
      <c r="AN206" s="42"/>
      <c r="AO206" s="88"/>
      <c r="AP206" s="42"/>
      <c r="AQ206" s="88"/>
      <c r="AR206" s="42"/>
      <c r="AS206" s="88"/>
      <c r="AT206" s="42"/>
      <c r="AU206" s="88"/>
      <c r="AV206" s="42"/>
      <c r="AW206" s="88"/>
      <c r="AX206" s="42"/>
      <c r="AY206" s="88"/>
      <c r="AZ206" s="42"/>
      <c r="BA206" s="88"/>
      <c r="BB206" s="42"/>
      <c r="BC206" s="88"/>
      <c r="BD206" s="89"/>
      <c r="BE206" s="89"/>
      <c r="BF206" s="90"/>
      <c r="BG206" s="90"/>
      <c r="BH206" s="91"/>
      <c r="BI206" s="92"/>
      <c r="BJ206" s="92"/>
      <c r="AMI206" s="19"/>
      <c r="AMJ206" s="19"/>
    </row>
    <row r="207" s="93" customFormat="true" ht="25.5" hidden="false" customHeight="true" outlineLevel="0" collapsed="false">
      <c r="A207" s="33" t="s">
        <v>1035</v>
      </c>
      <c r="B207" s="34" t="str">
        <f aca="false">IF(A207="","saisir code MAEC (colonne A)",RIGHT(A207,4))</f>
        <v>MHU1</v>
      </c>
      <c r="C207" s="34" t="str">
        <f aca="false">IFERROR(VLOOKUP(LEFT(A207,7),Opérateur_Territoire!$B$2:$D$120,2,0),"à saisir (Opérateur_Territoire)")</f>
        <v>PNR Lorraine</v>
      </c>
      <c r="D207" s="34" t="str">
        <f aca="false">LEFT(A207,7)</f>
        <v>GE_LINN</v>
      </c>
      <c r="E207" s="34" t="str">
        <f aca="false">IFERROR(VLOOKUP(LEFT(A207,7),Opérateur_Territoire!$B$2:$D$120,3,0),"à saisir (Opérateur_Territoire)")</f>
        <v>Etang de Lindre et de Mittersheim – Ketzing – Natura 2000</v>
      </c>
      <c r="F207" s="35" t="str">
        <f aca="false">IFERROR(VLOOKUP(LEFT(A207,7),Opérateur_Territoire!$B$2:$J$120,6,0),"à saisir (Opérateur_Territoire)")</f>
        <v>Parc Naturel Régional de Lorraine</v>
      </c>
      <c r="G207" s="35" t="str">
        <f aca="false">IFERROR(VLOOKUP(LEFT(A207,7),Opérateur_Territoire!$B$2:$J$120,7,0),"à saisir (Opérateur_Territoire)")</f>
        <v>Logis abbatial – 1 rue du quai – CS 80035 – 54702 PONT-A-MOUSSON Cedex</v>
      </c>
      <c r="H207" s="35" t="str">
        <f aca="false">IFERROR(VLOOKUP(LEFT(A207,7),Opérateur_Territoire!$B$2:$J$120,8,0),"à saisir (Opérateur_Territoire)")</f>
        <v>06 42 17 25 33 [06 98 25 58 11 ; 06 98 25 62 27]</v>
      </c>
      <c r="I207" s="35" t="str">
        <f aca="false">IFERROR(VLOOKUP(LEFT(A207,7),Opérateur_Territoire!$B$2:$J$120,9,0),"à saisir (Opérateur_Territoire)")</f>
        <v>etienne.villeneuvedejanti@pnr-lorraine.com [nelly.weber@pnr-lorraine.com ; laure.lebraud@pnr-lorraine.com]</v>
      </c>
      <c r="J207" s="35"/>
      <c r="K207" s="35"/>
      <c r="L207" s="36"/>
      <c r="M207" s="80"/>
      <c r="N207" s="80"/>
      <c r="O207" s="81"/>
      <c r="P207" s="82" t="str">
        <f aca="false">IF(AND(M207&lt;&gt;"",O207&lt;&gt;""),M207+O207,IF(AND(N207&lt;&gt;"",O207&lt;&gt;""),N207+O207,""))</f>
        <v/>
      </c>
      <c r="Q207" s="81"/>
      <c r="R207" s="82" t="str">
        <f aca="false">IF(AND(M207&lt;&gt;"",Q207&lt;&gt;""),M207+Q207,IF(AND(N207&lt;&gt;"",Q207&lt;&gt;""),N207+Q207,""))</f>
        <v/>
      </c>
      <c r="S207" s="83"/>
      <c r="T207" s="83"/>
      <c r="U207" s="83"/>
      <c r="V207" s="83"/>
      <c r="W207" s="84"/>
      <c r="X207" s="85"/>
      <c r="Y207" s="86"/>
      <c r="Z207" s="86"/>
      <c r="AA207" s="42"/>
      <c r="AB207" s="87"/>
      <c r="AC207" s="87"/>
      <c r="AD207" s="87"/>
      <c r="AE207" s="42"/>
      <c r="AF207" s="42"/>
      <c r="AG207" s="88"/>
      <c r="AH207" s="42"/>
      <c r="AI207" s="88"/>
      <c r="AJ207" s="42"/>
      <c r="AK207" s="88"/>
      <c r="AL207" s="42"/>
      <c r="AM207" s="88"/>
      <c r="AN207" s="42"/>
      <c r="AO207" s="88"/>
      <c r="AP207" s="42"/>
      <c r="AQ207" s="88"/>
      <c r="AR207" s="42"/>
      <c r="AS207" s="88"/>
      <c r="AT207" s="42"/>
      <c r="AU207" s="88"/>
      <c r="AV207" s="42"/>
      <c r="AW207" s="88"/>
      <c r="AX207" s="42"/>
      <c r="AY207" s="88"/>
      <c r="AZ207" s="42"/>
      <c r="BA207" s="88"/>
      <c r="BB207" s="42"/>
      <c r="BC207" s="88"/>
      <c r="BD207" s="89"/>
      <c r="BE207" s="89"/>
      <c r="BF207" s="90"/>
      <c r="BG207" s="90"/>
      <c r="BH207" s="91"/>
      <c r="BI207" s="92"/>
      <c r="BJ207" s="92"/>
      <c r="AMI207" s="19"/>
      <c r="AMJ207" s="19"/>
    </row>
    <row r="208" s="93" customFormat="true" ht="25.5" hidden="false" customHeight="true" outlineLevel="0" collapsed="false">
      <c r="A208" s="33" t="s">
        <v>1036</v>
      </c>
      <c r="B208" s="34" t="str">
        <f aca="false">IF(A208="","saisir code MAEC (colonne A)",RIGHT(A208,4))</f>
        <v>MHU2</v>
      </c>
      <c r="C208" s="34" t="str">
        <f aca="false">IFERROR(VLOOKUP(LEFT(A208,7),Opérateur_Territoire!$B$2:$D$120,2,0),"à saisir (Opérateur_Territoire)")</f>
        <v>PNR Lorraine</v>
      </c>
      <c r="D208" s="34" t="str">
        <f aca="false">LEFT(A208,7)</f>
        <v>GE_LINN</v>
      </c>
      <c r="E208" s="34" t="str">
        <f aca="false">IFERROR(VLOOKUP(LEFT(A208,7),Opérateur_Territoire!$B$2:$D$120,3,0),"à saisir (Opérateur_Territoire)")</f>
        <v>Etang de Lindre et de Mittersheim – Ketzing – Natura 2000</v>
      </c>
      <c r="F208" s="35" t="str">
        <f aca="false">IFERROR(VLOOKUP(LEFT(A208,7),Opérateur_Territoire!$B$2:$J$120,6,0),"à saisir (Opérateur_Territoire)")</f>
        <v>Parc Naturel Régional de Lorraine</v>
      </c>
      <c r="G208" s="35" t="str">
        <f aca="false">IFERROR(VLOOKUP(LEFT(A208,7),Opérateur_Territoire!$B$2:$J$120,7,0),"à saisir (Opérateur_Territoire)")</f>
        <v>Logis abbatial – 1 rue du quai – CS 80035 – 54702 PONT-A-MOUSSON Cedex</v>
      </c>
      <c r="H208" s="35" t="str">
        <f aca="false">IFERROR(VLOOKUP(LEFT(A208,7),Opérateur_Territoire!$B$2:$J$120,8,0),"à saisir (Opérateur_Territoire)")</f>
        <v>06 42 17 25 33 [06 98 25 58 11 ; 06 98 25 62 27]</v>
      </c>
      <c r="I208" s="35" t="str">
        <f aca="false">IFERROR(VLOOKUP(LEFT(A208,7),Opérateur_Territoire!$B$2:$J$120,9,0),"à saisir (Opérateur_Territoire)")</f>
        <v>etienne.villeneuvedejanti@pnr-lorraine.com [nelly.weber@pnr-lorraine.com ; laure.lebraud@pnr-lorraine.com]</v>
      </c>
      <c r="J208" s="35"/>
      <c r="K208" s="35"/>
      <c r="L208" s="36"/>
      <c r="M208" s="80"/>
      <c r="N208" s="80"/>
      <c r="O208" s="81"/>
      <c r="P208" s="82" t="str">
        <f aca="false">IF(AND(M208&lt;&gt;"",O208&lt;&gt;""),M208+O208,IF(AND(N208&lt;&gt;"",O208&lt;&gt;""),N208+O208,""))</f>
        <v/>
      </c>
      <c r="Q208" s="81"/>
      <c r="R208" s="82" t="str">
        <f aca="false">IF(AND(M208&lt;&gt;"",Q208&lt;&gt;""),M208+Q208,IF(AND(N208&lt;&gt;"",Q208&lt;&gt;""),N208+Q208,""))</f>
        <v/>
      </c>
      <c r="S208" s="83"/>
      <c r="T208" s="83"/>
      <c r="U208" s="83"/>
      <c r="V208" s="83"/>
      <c r="W208" s="84"/>
      <c r="X208" s="85"/>
      <c r="Y208" s="86"/>
      <c r="Z208" s="86"/>
      <c r="AA208" s="42"/>
      <c r="AB208" s="87"/>
      <c r="AC208" s="87"/>
      <c r="AD208" s="87"/>
      <c r="AE208" s="42"/>
      <c r="AF208" s="42"/>
      <c r="AG208" s="88"/>
      <c r="AH208" s="42"/>
      <c r="AI208" s="88"/>
      <c r="AJ208" s="42"/>
      <c r="AK208" s="88"/>
      <c r="AL208" s="42"/>
      <c r="AM208" s="88"/>
      <c r="AN208" s="42"/>
      <c r="AO208" s="88"/>
      <c r="AP208" s="42"/>
      <c r="AQ208" s="88"/>
      <c r="AR208" s="42"/>
      <c r="AS208" s="88"/>
      <c r="AT208" s="42"/>
      <c r="AU208" s="88"/>
      <c r="AV208" s="42"/>
      <c r="AW208" s="88"/>
      <c r="AX208" s="42"/>
      <c r="AY208" s="88"/>
      <c r="AZ208" s="42"/>
      <c r="BA208" s="88"/>
      <c r="BB208" s="42"/>
      <c r="BC208" s="88"/>
      <c r="BD208" s="89"/>
      <c r="BE208" s="89"/>
      <c r="BF208" s="90"/>
      <c r="BG208" s="90"/>
      <c r="BH208" s="91"/>
      <c r="BI208" s="92"/>
      <c r="BJ208" s="92"/>
      <c r="AMI208" s="19"/>
      <c r="AMJ208" s="19"/>
    </row>
    <row r="209" s="93" customFormat="true" ht="25.5" hidden="false" customHeight="true" outlineLevel="0" collapsed="false">
      <c r="A209" s="33" t="s">
        <v>1037</v>
      </c>
      <c r="B209" s="34" t="str">
        <f aca="false">IF(A209="","saisir code MAEC (colonne A)",RIGHT(A209,4))</f>
        <v>ESP1</v>
      </c>
      <c r="C209" s="34" t="str">
        <f aca="false">IFERROR(VLOOKUP(LEFT(A209,7),Opérateur_Territoire!$B$2:$D$120,2,0),"à saisir (Opérateur_Territoire)")</f>
        <v>PNR Lorraine</v>
      </c>
      <c r="D209" s="34" t="str">
        <f aca="false">LEFT(A209,7)</f>
        <v>GE_MAD2</v>
      </c>
      <c r="E209" s="34" t="str">
        <f aca="false">IFERROR(VLOOKUP(LEFT(A209,7),Opérateur_Territoire!$B$2:$D$120,3,0),"à saisir (Opérateur_Territoire)")</f>
        <v>Lac de Madine élargi – Biodiversité 2 (Agence de l'eau Rhin-Meuse)</v>
      </c>
      <c r="F209" s="35" t="str">
        <f aca="false">IFERROR(VLOOKUP(LEFT(A209,7),Opérateur_Territoire!$B$2:$J$120,6,0),"à saisir (Opérateur_Territoire)")</f>
        <v>Parc Naturel Régional de Lorraine</v>
      </c>
      <c r="G209" s="35" t="str">
        <f aca="false">IFERROR(VLOOKUP(LEFT(A209,7),Opérateur_Territoire!$B$2:$J$120,7,0),"à saisir (Opérateur_Territoire)")</f>
        <v>Logis abbatial – 1 rue du quai – CS 80035 – 54702 PONT-A-MOUSSON Cedex</v>
      </c>
      <c r="H209" s="35" t="str">
        <f aca="false">IFERROR(VLOOKUP(LEFT(A209,7),Opérateur_Territoire!$B$2:$J$120,8,0),"à saisir (Opérateur_Territoire)")</f>
        <v>06 42 17 25 33 [06 98 25 56 75]</v>
      </c>
      <c r="I209" s="35" t="str">
        <f aca="false">IFERROR(VLOOKUP(LEFT(A209,7),Opérateur_Territoire!$B$2:$J$120,9,0),"à saisir (Opérateur_Territoire)")</f>
        <v>etienne.villeneuvedejanti@pnr-lorraine.com [mathieu.junger@pnr-lorraine.com]</v>
      </c>
      <c r="J209" s="35"/>
      <c r="K209" s="35"/>
      <c r="L209" s="36"/>
      <c r="M209" s="80"/>
      <c r="N209" s="80"/>
      <c r="O209" s="81"/>
      <c r="P209" s="82" t="str">
        <f aca="false">IF(AND(M209&lt;&gt;"",O209&lt;&gt;""),M209+O209,IF(AND(N209&lt;&gt;"",O209&lt;&gt;""),N209+O209,""))</f>
        <v/>
      </c>
      <c r="Q209" s="81"/>
      <c r="R209" s="82" t="str">
        <f aca="false">IF(AND(M209&lt;&gt;"",Q209&lt;&gt;""),M209+Q209,IF(AND(N209&lt;&gt;"",Q209&lt;&gt;""),N209+Q209,""))</f>
        <v/>
      </c>
      <c r="S209" s="83"/>
      <c r="T209" s="83"/>
      <c r="U209" s="83"/>
      <c r="V209" s="83"/>
      <c r="W209" s="84"/>
      <c r="X209" s="85"/>
      <c r="Y209" s="86"/>
      <c r="Z209" s="86"/>
      <c r="AA209" s="42"/>
      <c r="AB209" s="87"/>
      <c r="AC209" s="87"/>
      <c r="AD209" s="87"/>
      <c r="AE209" s="42"/>
      <c r="AF209" s="42"/>
      <c r="AG209" s="88"/>
      <c r="AH209" s="42"/>
      <c r="AI209" s="88"/>
      <c r="AJ209" s="42"/>
      <c r="AK209" s="88"/>
      <c r="AL209" s="42"/>
      <c r="AM209" s="88"/>
      <c r="AN209" s="42"/>
      <c r="AO209" s="88"/>
      <c r="AP209" s="42"/>
      <c r="AQ209" s="88"/>
      <c r="AR209" s="42"/>
      <c r="AS209" s="88"/>
      <c r="AT209" s="42"/>
      <c r="AU209" s="88"/>
      <c r="AV209" s="42"/>
      <c r="AW209" s="88"/>
      <c r="AX209" s="42"/>
      <c r="AY209" s="88"/>
      <c r="AZ209" s="42"/>
      <c r="BA209" s="88"/>
      <c r="BB209" s="42"/>
      <c r="BC209" s="88"/>
      <c r="BD209" s="89"/>
      <c r="BE209" s="89"/>
      <c r="BF209" s="90"/>
      <c r="BG209" s="90"/>
      <c r="BH209" s="91"/>
      <c r="BI209" s="92"/>
      <c r="BJ209" s="92"/>
      <c r="AMI209" s="19"/>
      <c r="AMJ209" s="19"/>
    </row>
    <row r="210" s="93" customFormat="true" ht="25.5" hidden="false" customHeight="true" outlineLevel="0" collapsed="false">
      <c r="A210" s="33" t="s">
        <v>1038</v>
      </c>
      <c r="B210" s="34" t="str">
        <f aca="false">IF(A210="","saisir code MAEC (colonne A)",RIGHT(A210,4))</f>
        <v>ESP2</v>
      </c>
      <c r="C210" s="34" t="str">
        <f aca="false">IFERROR(VLOOKUP(LEFT(A210,7),Opérateur_Territoire!$B$2:$D$120,2,0),"à saisir (Opérateur_Territoire)")</f>
        <v>PNR Lorraine</v>
      </c>
      <c r="D210" s="34" t="str">
        <f aca="false">LEFT(A210,7)</f>
        <v>GE_MAD2</v>
      </c>
      <c r="E210" s="34" t="str">
        <f aca="false">IFERROR(VLOOKUP(LEFT(A210,7),Opérateur_Territoire!$B$2:$D$120,3,0),"à saisir (Opérateur_Territoire)")</f>
        <v>Lac de Madine élargi – Biodiversité 2 (Agence de l'eau Rhin-Meuse)</v>
      </c>
      <c r="F210" s="35" t="str">
        <f aca="false">IFERROR(VLOOKUP(LEFT(A210,7),Opérateur_Territoire!$B$2:$J$120,6,0),"à saisir (Opérateur_Territoire)")</f>
        <v>Parc Naturel Régional de Lorraine</v>
      </c>
      <c r="G210" s="35" t="str">
        <f aca="false">IFERROR(VLOOKUP(LEFT(A210,7),Opérateur_Territoire!$B$2:$J$120,7,0),"à saisir (Opérateur_Territoire)")</f>
        <v>Logis abbatial – 1 rue du quai – CS 80035 – 54702 PONT-A-MOUSSON Cedex</v>
      </c>
      <c r="H210" s="35" t="str">
        <f aca="false">IFERROR(VLOOKUP(LEFT(A210,7),Opérateur_Territoire!$B$2:$J$120,8,0),"à saisir (Opérateur_Territoire)")</f>
        <v>06 42 17 25 33 [06 98 25 56 75]</v>
      </c>
      <c r="I210" s="35" t="str">
        <f aca="false">IFERROR(VLOOKUP(LEFT(A210,7),Opérateur_Territoire!$B$2:$J$120,9,0),"à saisir (Opérateur_Territoire)")</f>
        <v>etienne.villeneuvedejanti@pnr-lorraine.com [mathieu.junger@pnr-lorraine.com]</v>
      </c>
      <c r="J210" s="35"/>
      <c r="K210" s="35"/>
      <c r="L210" s="36"/>
      <c r="M210" s="80"/>
      <c r="N210" s="80"/>
      <c r="O210" s="81"/>
      <c r="P210" s="82" t="str">
        <f aca="false">IF(AND(M210&lt;&gt;"",O210&lt;&gt;""),M210+O210,IF(AND(N210&lt;&gt;"",O210&lt;&gt;""),N210+O210,""))</f>
        <v/>
      </c>
      <c r="Q210" s="81"/>
      <c r="R210" s="82" t="str">
        <f aca="false">IF(AND(M210&lt;&gt;"",Q210&lt;&gt;""),M210+Q210,IF(AND(N210&lt;&gt;"",Q210&lt;&gt;""),N210+Q210,""))</f>
        <v/>
      </c>
      <c r="S210" s="83"/>
      <c r="T210" s="83"/>
      <c r="U210" s="83"/>
      <c r="V210" s="83"/>
      <c r="W210" s="84"/>
      <c r="X210" s="85"/>
      <c r="Y210" s="86"/>
      <c r="Z210" s="86"/>
      <c r="AA210" s="42"/>
      <c r="AB210" s="87"/>
      <c r="AC210" s="87"/>
      <c r="AD210" s="87"/>
      <c r="AE210" s="42"/>
      <c r="AF210" s="42"/>
      <c r="AG210" s="88"/>
      <c r="AH210" s="42"/>
      <c r="AI210" s="88"/>
      <c r="AJ210" s="42"/>
      <c r="AK210" s="88"/>
      <c r="AL210" s="42"/>
      <c r="AM210" s="88"/>
      <c r="AN210" s="42"/>
      <c r="AO210" s="88"/>
      <c r="AP210" s="42"/>
      <c r="AQ210" s="88"/>
      <c r="AR210" s="42"/>
      <c r="AS210" s="88"/>
      <c r="AT210" s="42"/>
      <c r="AU210" s="88"/>
      <c r="AV210" s="42"/>
      <c r="AW210" s="88"/>
      <c r="AX210" s="42"/>
      <c r="AY210" s="88"/>
      <c r="AZ210" s="42"/>
      <c r="BA210" s="88"/>
      <c r="BB210" s="42"/>
      <c r="BC210" s="88"/>
      <c r="BD210" s="89"/>
      <c r="BE210" s="89"/>
      <c r="BF210" s="90"/>
      <c r="BG210" s="90"/>
      <c r="BH210" s="91"/>
      <c r="BI210" s="92"/>
      <c r="BJ210" s="92"/>
      <c r="AMI210" s="19"/>
      <c r="AMJ210" s="19"/>
    </row>
    <row r="211" s="93" customFormat="true" ht="25.5" hidden="false" customHeight="true" outlineLevel="0" collapsed="false">
      <c r="A211" s="33" t="s">
        <v>1039</v>
      </c>
      <c r="B211" s="34" t="str">
        <f aca="false">IF(A211="","saisir code MAEC (colonne A)",RIGHT(A211,4))</f>
        <v>ESP3</v>
      </c>
      <c r="C211" s="34" t="str">
        <f aca="false">IFERROR(VLOOKUP(LEFT(A211,7),Opérateur_Territoire!$B$2:$D$120,2,0),"à saisir (Opérateur_Territoire)")</f>
        <v>PNR Lorraine</v>
      </c>
      <c r="D211" s="34" t="str">
        <f aca="false">LEFT(A211,7)</f>
        <v>GE_MAD2</v>
      </c>
      <c r="E211" s="34" t="str">
        <f aca="false">IFERROR(VLOOKUP(LEFT(A211,7),Opérateur_Territoire!$B$2:$D$120,3,0),"à saisir (Opérateur_Territoire)")</f>
        <v>Lac de Madine élargi – Biodiversité 2 (Agence de l'eau Rhin-Meuse)</v>
      </c>
      <c r="F211" s="35" t="str">
        <f aca="false">IFERROR(VLOOKUP(LEFT(A211,7),Opérateur_Territoire!$B$2:$J$120,6,0),"à saisir (Opérateur_Territoire)")</f>
        <v>Parc Naturel Régional de Lorraine</v>
      </c>
      <c r="G211" s="35" t="str">
        <f aca="false">IFERROR(VLOOKUP(LEFT(A211,7),Opérateur_Territoire!$B$2:$J$120,7,0),"à saisir (Opérateur_Territoire)")</f>
        <v>Logis abbatial – 1 rue du quai – CS 80035 – 54702 PONT-A-MOUSSON Cedex</v>
      </c>
      <c r="H211" s="35" t="str">
        <f aca="false">IFERROR(VLOOKUP(LEFT(A211,7),Opérateur_Territoire!$B$2:$J$120,8,0),"à saisir (Opérateur_Territoire)")</f>
        <v>06 42 17 25 33 [06 98 25 56 75]</v>
      </c>
      <c r="I211" s="35" t="str">
        <f aca="false">IFERROR(VLOOKUP(LEFT(A211,7),Opérateur_Territoire!$B$2:$J$120,9,0),"à saisir (Opérateur_Territoire)")</f>
        <v>etienne.villeneuvedejanti@pnr-lorraine.com [mathieu.junger@pnr-lorraine.com]</v>
      </c>
      <c r="J211" s="35"/>
      <c r="K211" s="35"/>
      <c r="L211" s="36"/>
      <c r="M211" s="80"/>
      <c r="N211" s="80"/>
      <c r="O211" s="81"/>
      <c r="P211" s="82" t="str">
        <f aca="false">IF(AND(M211&lt;&gt;"",O211&lt;&gt;""),M211+O211,IF(AND(N211&lt;&gt;"",O211&lt;&gt;""),N211+O211,""))</f>
        <v/>
      </c>
      <c r="Q211" s="81"/>
      <c r="R211" s="82" t="str">
        <f aca="false">IF(AND(M211&lt;&gt;"",Q211&lt;&gt;""),M211+Q211,IF(AND(N211&lt;&gt;"",Q211&lt;&gt;""),N211+Q211,""))</f>
        <v/>
      </c>
      <c r="S211" s="83"/>
      <c r="T211" s="83"/>
      <c r="U211" s="83"/>
      <c r="V211" s="83"/>
      <c r="W211" s="84"/>
      <c r="X211" s="85"/>
      <c r="Y211" s="86"/>
      <c r="Z211" s="86"/>
      <c r="AA211" s="42"/>
      <c r="AB211" s="87"/>
      <c r="AC211" s="87"/>
      <c r="AD211" s="87"/>
      <c r="AE211" s="42"/>
      <c r="AF211" s="42"/>
      <c r="AG211" s="88"/>
      <c r="AH211" s="42"/>
      <c r="AI211" s="88"/>
      <c r="AJ211" s="42"/>
      <c r="AK211" s="88"/>
      <c r="AL211" s="42"/>
      <c r="AM211" s="88"/>
      <c r="AN211" s="42"/>
      <c r="AO211" s="88"/>
      <c r="AP211" s="42"/>
      <c r="AQ211" s="88"/>
      <c r="AR211" s="42"/>
      <c r="AS211" s="88"/>
      <c r="AT211" s="42"/>
      <c r="AU211" s="88"/>
      <c r="AV211" s="42"/>
      <c r="AW211" s="88"/>
      <c r="AX211" s="42"/>
      <c r="AY211" s="88"/>
      <c r="AZ211" s="42"/>
      <c r="BA211" s="88"/>
      <c r="BB211" s="42"/>
      <c r="BC211" s="88"/>
      <c r="BD211" s="89"/>
      <c r="BE211" s="89"/>
      <c r="BF211" s="90"/>
      <c r="BG211" s="90"/>
      <c r="BH211" s="91"/>
      <c r="BI211" s="92"/>
      <c r="BJ211" s="92"/>
      <c r="AMI211" s="19"/>
      <c r="AMJ211" s="19"/>
    </row>
    <row r="212" s="93" customFormat="true" ht="25.5" hidden="false" customHeight="true" outlineLevel="0" collapsed="false">
      <c r="A212" s="33" t="s">
        <v>1040</v>
      </c>
      <c r="B212" s="34" t="str">
        <f aca="false">IF(A212="","saisir code MAEC (colonne A)",RIGHT(A212,4))</f>
        <v>ESP4</v>
      </c>
      <c r="C212" s="34" t="str">
        <f aca="false">IFERROR(VLOOKUP(LEFT(A212,7),Opérateur_Territoire!$B$2:$D$120,2,0),"à saisir (Opérateur_Territoire)")</f>
        <v>PNR Lorraine</v>
      </c>
      <c r="D212" s="34" t="str">
        <f aca="false">LEFT(A212,7)</f>
        <v>GE_MAD2</v>
      </c>
      <c r="E212" s="34" t="str">
        <f aca="false">IFERROR(VLOOKUP(LEFT(A212,7),Opérateur_Territoire!$B$2:$D$120,3,0),"à saisir (Opérateur_Territoire)")</f>
        <v>Lac de Madine élargi – Biodiversité 2 (Agence de l'eau Rhin-Meuse)</v>
      </c>
      <c r="F212" s="35" t="str">
        <f aca="false">IFERROR(VLOOKUP(LEFT(A212,7),Opérateur_Territoire!$B$2:$J$120,6,0),"à saisir (Opérateur_Territoire)")</f>
        <v>Parc Naturel Régional de Lorraine</v>
      </c>
      <c r="G212" s="35" t="str">
        <f aca="false">IFERROR(VLOOKUP(LEFT(A212,7),Opérateur_Territoire!$B$2:$J$120,7,0),"à saisir (Opérateur_Territoire)")</f>
        <v>Logis abbatial – 1 rue du quai – CS 80035 – 54702 PONT-A-MOUSSON Cedex</v>
      </c>
      <c r="H212" s="35" t="str">
        <f aca="false">IFERROR(VLOOKUP(LEFT(A212,7),Opérateur_Territoire!$B$2:$J$120,8,0),"à saisir (Opérateur_Territoire)")</f>
        <v>06 42 17 25 33 [06 98 25 56 75]</v>
      </c>
      <c r="I212" s="35" t="str">
        <f aca="false">IFERROR(VLOOKUP(LEFT(A212,7),Opérateur_Territoire!$B$2:$J$120,9,0),"à saisir (Opérateur_Territoire)")</f>
        <v>etienne.villeneuvedejanti@pnr-lorraine.com [mathieu.junger@pnr-lorraine.com]</v>
      </c>
      <c r="J212" s="35"/>
      <c r="K212" s="35"/>
      <c r="L212" s="36"/>
      <c r="M212" s="80"/>
      <c r="N212" s="80"/>
      <c r="O212" s="81"/>
      <c r="P212" s="82" t="str">
        <f aca="false">IF(AND(M212&lt;&gt;"",O212&lt;&gt;""),M212+O212,IF(AND(N212&lt;&gt;"",O212&lt;&gt;""),N212+O212,""))</f>
        <v/>
      </c>
      <c r="Q212" s="81"/>
      <c r="R212" s="82" t="str">
        <f aca="false">IF(AND(M212&lt;&gt;"",Q212&lt;&gt;""),M212+Q212,IF(AND(N212&lt;&gt;"",Q212&lt;&gt;""),N212+Q212,""))</f>
        <v/>
      </c>
      <c r="S212" s="83"/>
      <c r="T212" s="83"/>
      <c r="U212" s="83"/>
      <c r="V212" s="83"/>
      <c r="W212" s="84"/>
      <c r="X212" s="85"/>
      <c r="Y212" s="86"/>
      <c r="Z212" s="86"/>
      <c r="AA212" s="42"/>
      <c r="AB212" s="87"/>
      <c r="AC212" s="87"/>
      <c r="AD212" s="87"/>
      <c r="AE212" s="42"/>
      <c r="AF212" s="42"/>
      <c r="AG212" s="88"/>
      <c r="AH212" s="42"/>
      <c r="AI212" s="88"/>
      <c r="AJ212" s="42"/>
      <c r="AK212" s="88"/>
      <c r="AL212" s="42"/>
      <c r="AM212" s="88"/>
      <c r="AN212" s="42"/>
      <c r="AO212" s="88"/>
      <c r="AP212" s="42"/>
      <c r="AQ212" s="88"/>
      <c r="AR212" s="42"/>
      <c r="AS212" s="88"/>
      <c r="AT212" s="42"/>
      <c r="AU212" s="88"/>
      <c r="AV212" s="42"/>
      <c r="AW212" s="88"/>
      <c r="AX212" s="42"/>
      <c r="AY212" s="88"/>
      <c r="AZ212" s="42"/>
      <c r="BA212" s="88"/>
      <c r="BB212" s="42"/>
      <c r="BC212" s="88"/>
      <c r="BD212" s="89"/>
      <c r="BE212" s="89"/>
      <c r="BF212" s="90"/>
      <c r="BG212" s="90"/>
      <c r="BH212" s="91"/>
      <c r="BI212" s="92"/>
      <c r="BJ212" s="92"/>
      <c r="AMI212" s="19"/>
      <c r="AMJ212" s="19"/>
    </row>
    <row r="213" s="93" customFormat="true" ht="25.5" hidden="false" customHeight="true" outlineLevel="0" collapsed="false">
      <c r="A213" s="33" t="s">
        <v>1041</v>
      </c>
      <c r="B213" s="34" t="str">
        <f aca="false">IF(A213="","saisir code MAEC (colonne A)",RIGHT(A213,4))</f>
        <v>MHU1</v>
      </c>
      <c r="C213" s="34" t="str">
        <f aca="false">IFERROR(VLOOKUP(LEFT(A213,7),Opérateur_Territoire!$B$2:$D$120,2,0),"à saisir (Opérateur_Territoire)")</f>
        <v>PNR Lorraine</v>
      </c>
      <c r="D213" s="34" t="str">
        <f aca="false">LEFT(A213,7)</f>
        <v>GE_MAD2</v>
      </c>
      <c r="E213" s="34" t="str">
        <f aca="false">IFERROR(VLOOKUP(LEFT(A213,7),Opérateur_Territoire!$B$2:$D$120,3,0),"à saisir (Opérateur_Territoire)")</f>
        <v>Lac de Madine élargi – Biodiversité 2 (Agence de l'eau Rhin-Meuse)</v>
      </c>
      <c r="F213" s="35" t="str">
        <f aca="false">IFERROR(VLOOKUP(LEFT(A213,7),Opérateur_Territoire!$B$2:$J$120,6,0),"à saisir (Opérateur_Territoire)")</f>
        <v>Parc Naturel Régional de Lorraine</v>
      </c>
      <c r="G213" s="35" t="str">
        <f aca="false">IFERROR(VLOOKUP(LEFT(A213,7),Opérateur_Territoire!$B$2:$J$120,7,0),"à saisir (Opérateur_Territoire)")</f>
        <v>Logis abbatial – 1 rue du quai – CS 80035 – 54702 PONT-A-MOUSSON Cedex</v>
      </c>
      <c r="H213" s="35" t="str">
        <f aca="false">IFERROR(VLOOKUP(LEFT(A213,7),Opérateur_Territoire!$B$2:$J$120,8,0),"à saisir (Opérateur_Territoire)")</f>
        <v>06 42 17 25 33 [06 98 25 56 75]</v>
      </c>
      <c r="I213" s="35" t="str">
        <f aca="false">IFERROR(VLOOKUP(LEFT(A213,7),Opérateur_Territoire!$B$2:$J$120,9,0),"à saisir (Opérateur_Territoire)")</f>
        <v>etienne.villeneuvedejanti@pnr-lorraine.com [mathieu.junger@pnr-lorraine.com]</v>
      </c>
      <c r="J213" s="35"/>
      <c r="K213" s="35"/>
      <c r="L213" s="36"/>
      <c r="M213" s="80"/>
      <c r="N213" s="80"/>
      <c r="O213" s="81"/>
      <c r="P213" s="82" t="str">
        <f aca="false">IF(AND(M213&lt;&gt;"",O213&lt;&gt;""),M213+O213,IF(AND(N213&lt;&gt;"",O213&lt;&gt;""),N213+O213,""))</f>
        <v/>
      </c>
      <c r="Q213" s="81"/>
      <c r="R213" s="82" t="str">
        <f aca="false">IF(AND(M213&lt;&gt;"",Q213&lt;&gt;""),M213+Q213,IF(AND(N213&lt;&gt;"",Q213&lt;&gt;""),N213+Q213,""))</f>
        <v/>
      </c>
      <c r="S213" s="83"/>
      <c r="T213" s="83"/>
      <c r="U213" s="83"/>
      <c r="V213" s="83"/>
      <c r="W213" s="84"/>
      <c r="X213" s="85"/>
      <c r="Y213" s="86"/>
      <c r="Z213" s="86"/>
      <c r="AA213" s="42"/>
      <c r="AB213" s="87"/>
      <c r="AC213" s="87"/>
      <c r="AD213" s="87"/>
      <c r="AE213" s="42"/>
      <c r="AF213" s="42"/>
      <c r="AG213" s="88"/>
      <c r="AH213" s="42"/>
      <c r="AI213" s="88"/>
      <c r="AJ213" s="42"/>
      <c r="AK213" s="88"/>
      <c r="AL213" s="42"/>
      <c r="AM213" s="88"/>
      <c r="AN213" s="42"/>
      <c r="AO213" s="88"/>
      <c r="AP213" s="42"/>
      <c r="AQ213" s="88"/>
      <c r="AR213" s="42"/>
      <c r="AS213" s="88"/>
      <c r="AT213" s="42"/>
      <c r="AU213" s="88"/>
      <c r="AV213" s="42"/>
      <c r="AW213" s="88"/>
      <c r="AX213" s="42"/>
      <c r="AY213" s="88"/>
      <c r="AZ213" s="42"/>
      <c r="BA213" s="88"/>
      <c r="BB213" s="42"/>
      <c r="BC213" s="88"/>
      <c r="BD213" s="89"/>
      <c r="BE213" s="89"/>
      <c r="BF213" s="90"/>
      <c r="BG213" s="90"/>
      <c r="BH213" s="91"/>
      <c r="BI213" s="92"/>
      <c r="BJ213" s="92"/>
      <c r="AMI213" s="19"/>
      <c r="AMJ213" s="19"/>
    </row>
    <row r="214" s="93" customFormat="true" ht="25.5" hidden="false" customHeight="true" outlineLevel="0" collapsed="false">
      <c r="A214" s="33" t="s">
        <v>1042</v>
      </c>
      <c r="B214" s="34" t="str">
        <f aca="false">IF(A214="","saisir code MAEC (colonne A)",RIGHT(A214,4))</f>
        <v>MHU2</v>
      </c>
      <c r="C214" s="34" t="str">
        <f aca="false">IFERROR(VLOOKUP(LEFT(A214,7),Opérateur_Territoire!$B$2:$D$120,2,0),"à saisir (Opérateur_Territoire)")</f>
        <v>PNR Lorraine</v>
      </c>
      <c r="D214" s="34" t="str">
        <f aca="false">LEFT(A214,7)</f>
        <v>GE_MAD2</v>
      </c>
      <c r="E214" s="34" t="str">
        <f aca="false">IFERROR(VLOOKUP(LEFT(A214,7),Opérateur_Territoire!$B$2:$D$120,3,0),"à saisir (Opérateur_Territoire)")</f>
        <v>Lac de Madine élargi – Biodiversité 2 (Agence de l'eau Rhin-Meuse)</v>
      </c>
      <c r="F214" s="35" t="str">
        <f aca="false">IFERROR(VLOOKUP(LEFT(A214,7),Opérateur_Territoire!$B$2:$J$120,6,0),"à saisir (Opérateur_Territoire)")</f>
        <v>Parc Naturel Régional de Lorraine</v>
      </c>
      <c r="G214" s="35" t="str">
        <f aca="false">IFERROR(VLOOKUP(LEFT(A214,7),Opérateur_Territoire!$B$2:$J$120,7,0),"à saisir (Opérateur_Territoire)")</f>
        <v>Logis abbatial – 1 rue du quai – CS 80035 – 54702 PONT-A-MOUSSON Cedex</v>
      </c>
      <c r="H214" s="35" t="str">
        <f aca="false">IFERROR(VLOOKUP(LEFT(A214,7),Opérateur_Territoire!$B$2:$J$120,8,0),"à saisir (Opérateur_Territoire)")</f>
        <v>06 42 17 25 33 [06 98 25 56 75]</v>
      </c>
      <c r="I214" s="35" t="str">
        <f aca="false">IFERROR(VLOOKUP(LEFT(A214,7),Opérateur_Territoire!$B$2:$J$120,9,0),"à saisir (Opérateur_Territoire)")</f>
        <v>etienne.villeneuvedejanti@pnr-lorraine.com [mathieu.junger@pnr-lorraine.com]</v>
      </c>
      <c r="J214" s="35"/>
      <c r="K214" s="35"/>
      <c r="L214" s="36"/>
      <c r="M214" s="80"/>
      <c r="N214" s="80"/>
      <c r="O214" s="81"/>
      <c r="P214" s="82" t="str">
        <f aca="false">IF(AND(M214&lt;&gt;"",O214&lt;&gt;""),M214+O214,IF(AND(N214&lt;&gt;"",O214&lt;&gt;""),N214+O214,""))</f>
        <v/>
      </c>
      <c r="Q214" s="81"/>
      <c r="R214" s="82" t="str">
        <f aca="false">IF(AND(M214&lt;&gt;"",Q214&lt;&gt;""),M214+Q214,IF(AND(N214&lt;&gt;"",Q214&lt;&gt;""),N214+Q214,""))</f>
        <v/>
      </c>
      <c r="S214" s="83"/>
      <c r="T214" s="83"/>
      <c r="U214" s="83"/>
      <c r="V214" s="83"/>
      <c r="W214" s="84"/>
      <c r="X214" s="85"/>
      <c r="Y214" s="86"/>
      <c r="Z214" s="86"/>
      <c r="AA214" s="42"/>
      <c r="AB214" s="87"/>
      <c r="AC214" s="87"/>
      <c r="AD214" s="87"/>
      <c r="AE214" s="42"/>
      <c r="AF214" s="42"/>
      <c r="AG214" s="88"/>
      <c r="AH214" s="42"/>
      <c r="AI214" s="88"/>
      <c r="AJ214" s="42"/>
      <c r="AK214" s="88"/>
      <c r="AL214" s="42"/>
      <c r="AM214" s="88"/>
      <c r="AN214" s="42"/>
      <c r="AO214" s="88"/>
      <c r="AP214" s="42"/>
      <c r="AQ214" s="88"/>
      <c r="AR214" s="42"/>
      <c r="AS214" s="88"/>
      <c r="AT214" s="42"/>
      <c r="AU214" s="88"/>
      <c r="AV214" s="42"/>
      <c r="AW214" s="88"/>
      <c r="AX214" s="42"/>
      <c r="AY214" s="88"/>
      <c r="AZ214" s="42"/>
      <c r="BA214" s="88"/>
      <c r="BB214" s="42"/>
      <c r="BC214" s="88"/>
      <c r="BD214" s="89"/>
      <c r="BE214" s="89"/>
      <c r="BF214" s="90"/>
      <c r="BG214" s="90"/>
      <c r="BH214" s="91"/>
      <c r="BI214" s="92"/>
      <c r="BJ214" s="92"/>
      <c r="AMI214" s="19"/>
      <c r="AMJ214" s="19"/>
    </row>
    <row r="215" s="93" customFormat="true" ht="25.5" hidden="false" customHeight="true" outlineLevel="0" collapsed="false">
      <c r="A215" s="33" t="s">
        <v>1043</v>
      </c>
      <c r="B215" s="34" t="str">
        <f aca="false">IF(A215="","saisir code MAEC (colonne A)",RIGHT(A215,4))</f>
        <v>ESP2</v>
      </c>
      <c r="C215" s="34" t="str">
        <f aca="false">IFERROR(VLOOKUP(LEFT(A215,7),Opérateur_Territoire!$B$2:$D$120,2,0),"à saisir (Opérateur_Territoire)")</f>
        <v>PNR Lorraine</v>
      </c>
      <c r="D215" s="34" t="str">
        <f aca="false">LEFT(A215,7)</f>
        <v>GE_PEL2</v>
      </c>
      <c r="E215" s="34" t="str">
        <f aca="false">IFERROR(VLOOKUP(LEFT(A215,7),Opérateur_Territoire!$B$2:$D$120,3,0),"à saisir (Opérateur_Territoire)")</f>
        <v>Prairies remarquables – Est PNR de Lorraine – Biodiversité 2 (Agence de l'eau Rhin-Meuse)</v>
      </c>
      <c r="F215" s="35" t="str">
        <f aca="false">IFERROR(VLOOKUP(LEFT(A215,7),Opérateur_Territoire!$B$2:$J$120,6,0),"à saisir (Opérateur_Territoire)")</f>
        <v>Parc Naturel Régional de Lorraine</v>
      </c>
      <c r="G215" s="35" t="str">
        <f aca="false">IFERROR(VLOOKUP(LEFT(A215,7),Opérateur_Territoire!$B$2:$J$120,7,0),"à saisir (Opérateur_Territoire)")</f>
        <v>Logis abbatial – 1 rue du quai – CS 80035 – 54702 PONT-A-MOUSSON Cedex</v>
      </c>
      <c r="H215" s="35" t="str">
        <f aca="false">IFERROR(VLOOKUP(LEFT(A215,7),Opérateur_Territoire!$B$2:$J$120,8,0),"à saisir (Opérateur_Territoire)")</f>
        <v>06 42 17 25 33</v>
      </c>
      <c r="I215" s="35" t="str">
        <f aca="false">IFERROR(VLOOKUP(LEFT(A215,7),Opérateur_Territoire!$B$2:$J$120,9,0),"à saisir (Opérateur_Territoire)")</f>
        <v>etienne.villeneuvedejanti@pnr-lorraine.com</v>
      </c>
      <c r="J215" s="35"/>
      <c r="K215" s="35"/>
      <c r="L215" s="36"/>
      <c r="M215" s="80"/>
      <c r="N215" s="80"/>
      <c r="O215" s="81"/>
      <c r="P215" s="82" t="str">
        <f aca="false">IF(AND(M215&lt;&gt;"",O215&lt;&gt;""),M215+O215,IF(AND(N215&lt;&gt;"",O215&lt;&gt;""),N215+O215,""))</f>
        <v/>
      </c>
      <c r="Q215" s="81"/>
      <c r="R215" s="82" t="str">
        <f aca="false">IF(AND(M215&lt;&gt;"",Q215&lt;&gt;""),M215+Q215,IF(AND(N215&lt;&gt;"",Q215&lt;&gt;""),N215+Q215,""))</f>
        <v/>
      </c>
      <c r="S215" s="83"/>
      <c r="T215" s="83"/>
      <c r="U215" s="83"/>
      <c r="V215" s="83"/>
      <c r="W215" s="84"/>
      <c r="X215" s="85"/>
      <c r="Y215" s="86"/>
      <c r="Z215" s="86"/>
      <c r="AA215" s="42"/>
      <c r="AB215" s="87"/>
      <c r="AC215" s="87"/>
      <c r="AD215" s="87"/>
      <c r="AE215" s="42"/>
      <c r="AF215" s="42"/>
      <c r="AG215" s="88"/>
      <c r="AH215" s="42"/>
      <c r="AI215" s="88"/>
      <c r="AJ215" s="42"/>
      <c r="AK215" s="88"/>
      <c r="AL215" s="42"/>
      <c r="AM215" s="88"/>
      <c r="AN215" s="42"/>
      <c r="AO215" s="88"/>
      <c r="AP215" s="42"/>
      <c r="AQ215" s="88"/>
      <c r="AR215" s="42"/>
      <c r="AS215" s="88"/>
      <c r="AT215" s="42"/>
      <c r="AU215" s="88"/>
      <c r="AV215" s="42"/>
      <c r="AW215" s="88"/>
      <c r="AX215" s="42"/>
      <c r="AY215" s="88"/>
      <c r="AZ215" s="42"/>
      <c r="BA215" s="88"/>
      <c r="BB215" s="42"/>
      <c r="BC215" s="88"/>
      <c r="BD215" s="89"/>
      <c r="BE215" s="89"/>
      <c r="BF215" s="90"/>
      <c r="BG215" s="90"/>
      <c r="BH215" s="91"/>
      <c r="BI215" s="92"/>
      <c r="BJ215" s="92"/>
      <c r="AMI215" s="19"/>
      <c r="AMJ215" s="19"/>
    </row>
    <row r="216" s="93" customFormat="true" ht="25.5" hidden="false" customHeight="true" outlineLevel="0" collapsed="false">
      <c r="A216" s="33" t="s">
        <v>1044</v>
      </c>
      <c r="B216" s="34" t="str">
        <f aca="false">IF(A216="","saisir code MAEC (colonne A)",RIGHT(A216,4))</f>
        <v>ESP3</v>
      </c>
      <c r="C216" s="34" t="str">
        <f aca="false">IFERROR(VLOOKUP(LEFT(A216,7),Opérateur_Territoire!$B$2:$D$120,2,0),"à saisir (Opérateur_Territoire)")</f>
        <v>PNR Lorraine</v>
      </c>
      <c r="D216" s="34" t="str">
        <f aca="false">LEFT(A216,7)</f>
        <v>GE_PEL2</v>
      </c>
      <c r="E216" s="34" t="str">
        <f aca="false">IFERROR(VLOOKUP(LEFT(A216,7),Opérateur_Territoire!$B$2:$D$120,3,0),"à saisir (Opérateur_Territoire)")</f>
        <v>Prairies remarquables – Est PNR de Lorraine – Biodiversité 2 (Agence de l'eau Rhin-Meuse)</v>
      </c>
      <c r="F216" s="35" t="str">
        <f aca="false">IFERROR(VLOOKUP(LEFT(A216,7),Opérateur_Territoire!$B$2:$J$120,6,0),"à saisir (Opérateur_Territoire)")</f>
        <v>Parc Naturel Régional de Lorraine</v>
      </c>
      <c r="G216" s="35" t="str">
        <f aca="false">IFERROR(VLOOKUP(LEFT(A216,7),Opérateur_Territoire!$B$2:$J$120,7,0),"à saisir (Opérateur_Territoire)")</f>
        <v>Logis abbatial – 1 rue du quai – CS 80035 – 54702 PONT-A-MOUSSON Cedex</v>
      </c>
      <c r="H216" s="35" t="str">
        <f aca="false">IFERROR(VLOOKUP(LEFT(A216,7),Opérateur_Territoire!$B$2:$J$120,8,0),"à saisir (Opérateur_Territoire)")</f>
        <v>06 42 17 25 33</v>
      </c>
      <c r="I216" s="35" t="str">
        <f aca="false">IFERROR(VLOOKUP(LEFT(A216,7),Opérateur_Territoire!$B$2:$J$120,9,0),"à saisir (Opérateur_Territoire)")</f>
        <v>etienne.villeneuvedejanti@pnr-lorraine.com</v>
      </c>
      <c r="J216" s="35"/>
      <c r="K216" s="35"/>
      <c r="L216" s="36"/>
      <c r="M216" s="80"/>
      <c r="N216" s="80"/>
      <c r="O216" s="81"/>
      <c r="P216" s="82" t="str">
        <f aca="false">IF(AND(M216&lt;&gt;"",O216&lt;&gt;""),M216+O216,IF(AND(N216&lt;&gt;"",O216&lt;&gt;""),N216+O216,""))</f>
        <v/>
      </c>
      <c r="Q216" s="81"/>
      <c r="R216" s="82" t="str">
        <f aca="false">IF(AND(M216&lt;&gt;"",Q216&lt;&gt;""),M216+Q216,IF(AND(N216&lt;&gt;"",Q216&lt;&gt;""),N216+Q216,""))</f>
        <v/>
      </c>
      <c r="S216" s="83"/>
      <c r="T216" s="83"/>
      <c r="U216" s="83"/>
      <c r="V216" s="83"/>
      <c r="W216" s="84"/>
      <c r="X216" s="85"/>
      <c r="Y216" s="86"/>
      <c r="Z216" s="86"/>
      <c r="AA216" s="42"/>
      <c r="AB216" s="87"/>
      <c r="AC216" s="87"/>
      <c r="AD216" s="87"/>
      <c r="AE216" s="42"/>
      <c r="AF216" s="42"/>
      <c r="AG216" s="88"/>
      <c r="AH216" s="42"/>
      <c r="AI216" s="88"/>
      <c r="AJ216" s="42"/>
      <c r="AK216" s="88"/>
      <c r="AL216" s="42"/>
      <c r="AM216" s="88"/>
      <c r="AN216" s="42"/>
      <c r="AO216" s="88"/>
      <c r="AP216" s="42"/>
      <c r="AQ216" s="88"/>
      <c r="AR216" s="42"/>
      <c r="AS216" s="88"/>
      <c r="AT216" s="42"/>
      <c r="AU216" s="88"/>
      <c r="AV216" s="42"/>
      <c r="AW216" s="88"/>
      <c r="AX216" s="42"/>
      <c r="AY216" s="88"/>
      <c r="AZ216" s="42"/>
      <c r="BA216" s="88"/>
      <c r="BB216" s="42"/>
      <c r="BC216" s="88"/>
      <c r="BD216" s="89"/>
      <c r="BE216" s="89"/>
      <c r="BF216" s="90"/>
      <c r="BG216" s="90"/>
      <c r="BH216" s="91"/>
      <c r="BI216" s="92"/>
      <c r="BJ216" s="92"/>
      <c r="AMI216" s="19"/>
      <c r="AMJ216" s="19"/>
    </row>
    <row r="217" s="93" customFormat="true" ht="25.5" hidden="false" customHeight="true" outlineLevel="0" collapsed="false">
      <c r="A217" s="33" t="s">
        <v>1045</v>
      </c>
      <c r="B217" s="34" t="str">
        <f aca="false">IF(A217="","saisir code MAEC (colonne A)",RIGHT(A217,4))</f>
        <v>ESP4</v>
      </c>
      <c r="C217" s="34" t="str">
        <f aca="false">IFERROR(VLOOKUP(LEFT(A217,7),Opérateur_Territoire!$B$2:$D$120,2,0),"à saisir (Opérateur_Territoire)")</f>
        <v>PNR Lorraine</v>
      </c>
      <c r="D217" s="34" t="str">
        <f aca="false">LEFT(A217,7)</f>
        <v>GE_PEL2</v>
      </c>
      <c r="E217" s="34" t="str">
        <f aca="false">IFERROR(VLOOKUP(LEFT(A217,7),Opérateur_Territoire!$B$2:$D$120,3,0),"à saisir (Opérateur_Territoire)")</f>
        <v>Prairies remarquables – Est PNR de Lorraine – Biodiversité 2 (Agence de l'eau Rhin-Meuse)</v>
      </c>
      <c r="F217" s="35" t="str">
        <f aca="false">IFERROR(VLOOKUP(LEFT(A217,7),Opérateur_Territoire!$B$2:$J$120,6,0),"à saisir (Opérateur_Territoire)")</f>
        <v>Parc Naturel Régional de Lorraine</v>
      </c>
      <c r="G217" s="35" t="str">
        <f aca="false">IFERROR(VLOOKUP(LEFT(A217,7),Opérateur_Territoire!$B$2:$J$120,7,0),"à saisir (Opérateur_Territoire)")</f>
        <v>Logis abbatial – 1 rue du quai – CS 80035 – 54702 PONT-A-MOUSSON Cedex</v>
      </c>
      <c r="H217" s="35" t="str">
        <f aca="false">IFERROR(VLOOKUP(LEFT(A217,7),Opérateur_Territoire!$B$2:$J$120,8,0),"à saisir (Opérateur_Territoire)")</f>
        <v>06 42 17 25 33</v>
      </c>
      <c r="I217" s="35" t="str">
        <f aca="false">IFERROR(VLOOKUP(LEFT(A217,7),Opérateur_Territoire!$B$2:$J$120,9,0),"à saisir (Opérateur_Territoire)")</f>
        <v>etienne.villeneuvedejanti@pnr-lorraine.com</v>
      </c>
      <c r="J217" s="35"/>
      <c r="K217" s="35"/>
      <c r="L217" s="36"/>
      <c r="M217" s="80"/>
      <c r="N217" s="80"/>
      <c r="O217" s="81"/>
      <c r="P217" s="82" t="str">
        <f aca="false">IF(AND(M217&lt;&gt;"",O217&lt;&gt;""),M217+O217,IF(AND(N217&lt;&gt;"",O217&lt;&gt;""),N217+O217,""))</f>
        <v/>
      </c>
      <c r="Q217" s="81"/>
      <c r="R217" s="82" t="str">
        <f aca="false">IF(AND(M217&lt;&gt;"",Q217&lt;&gt;""),M217+Q217,IF(AND(N217&lt;&gt;"",Q217&lt;&gt;""),N217+Q217,""))</f>
        <v/>
      </c>
      <c r="S217" s="83"/>
      <c r="T217" s="83"/>
      <c r="U217" s="83"/>
      <c r="V217" s="83"/>
      <c r="W217" s="84"/>
      <c r="X217" s="85"/>
      <c r="Y217" s="86"/>
      <c r="Z217" s="86"/>
      <c r="AA217" s="42"/>
      <c r="AB217" s="87"/>
      <c r="AC217" s="87"/>
      <c r="AD217" s="87"/>
      <c r="AE217" s="42"/>
      <c r="AF217" s="42"/>
      <c r="AG217" s="88"/>
      <c r="AH217" s="42"/>
      <c r="AI217" s="88"/>
      <c r="AJ217" s="42"/>
      <c r="AK217" s="88"/>
      <c r="AL217" s="42"/>
      <c r="AM217" s="88"/>
      <c r="AN217" s="42"/>
      <c r="AO217" s="88"/>
      <c r="AP217" s="42"/>
      <c r="AQ217" s="88"/>
      <c r="AR217" s="42"/>
      <c r="AS217" s="88"/>
      <c r="AT217" s="42"/>
      <c r="AU217" s="88"/>
      <c r="AV217" s="42"/>
      <c r="AW217" s="88"/>
      <c r="AX217" s="42"/>
      <c r="AY217" s="88"/>
      <c r="AZ217" s="42"/>
      <c r="BA217" s="88"/>
      <c r="BB217" s="42"/>
      <c r="BC217" s="88"/>
      <c r="BD217" s="89"/>
      <c r="BE217" s="89"/>
      <c r="BF217" s="90"/>
      <c r="BG217" s="90"/>
      <c r="BH217" s="91"/>
      <c r="BI217" s="92"/>
      <c r="BJ217" s="92"/>
      <c r="AMI217" s="19"/>
      <c r="AMJ217" s="19"/>
    </row>
    <row r="218" s="93" customFormat="true" ht="25.5" hidden="false" customHeight="true" outlineLevel="0" collapsed="false">
      <c r="A218" s="33" t="s">
        <v>1046</v>
      </c>
      <c r="B218" s="34" t="str">
        <f aca="false">IF(A218="","saisir code MAEC (colonne A)",RIGHT(A218,4))</f>
        <v>MHU1</v>
      </c>
      <c r="C218" s="34" t="str">
        <f aca="false">IFERROR(VLOOKUP(LEFT(A218,7),Opérateur_Territoire!$B$2:$D$120,2,0),"à saisir (Opérateur_Territoire)")</f>
        <v>PNR Lorraine</v>
      </c>
      <c r="D218" s="34" t="str">
        <f aca="false">LEFT(A218,7)</f>
        <v>GE_PEL2</v>
      </c>
      <c r="E218" s="34" t="str">
        <f aca="false">IFERROR(VLOOKUP(LEFT(A218,7),Opérateur_Territoire!$B$2:$D$120,3,0),"à saisir (Opérateur_Territoire)")</f>
        <v>Prairies remarquables – Est PNR de Lorraine – Biodiversité 2 (Agence de l'eau Rhin-Meuse)</v>
      </c>
      <c r="F218" s="35" t="str">
        <f aca="false">IFERROR(VLOOKUP(LEFT(A218,7),Opérateur_Territoire!$B$2:$J$120,6,0),"à saisir (Opérateur_Territoire)")</f>
        <v>Parc Naturel Régional de Lorraine</v>
      </c>
      <c r="G218" s="35" t="str">
        <f aca="false">IFERROR(VLOOKUP(LEFT(A218,7),Opérateur_Territoire!$B$2:$J$120,7,0),"à saisir (Opérateur_Territoire)")</f>
        <v>Logis abbatial – 1 rue du quai – CS 80035 – 54702 PONT-A-MOUSSON Cedex</v>
      </c>
      <c r="H218" s="35" t="str">
        <f aca="false">IFERROR(VLOOKUP(LEFT(A218,7),Opérateur_Territoire!$B$2:$J$120,8,0),"à saisir (Opérateur_Territoire)")</f>
        <v>06 42 17 25 33</v>
      </c>
      <c r="I218" s="35" t="str">
        <f aca="false">IFERROR(VLOOKUP(LEFT(A218,7),Opérateur_Territoire!$B$2:$J$120,9,0),"à saisir (Opérateur_Territoire)")</f>
        <v>etienne.villeneuvedejanti@pnr-lorraine.com</v>
      </c>
      <c r="J218" s="35"/>
      <c r="K218" s="35"/>
      <c r="L218" s="36"/>
      <c r="M218" s="80"/>
      <c r="N218" s="80"/>
      <c r="O218" s="81"/>
      <c r="P218" s="82" t="str">
        <f aca="false">IF(AND(M218&lt;&gt;"",O218&lt;&gt;""),M218+O218,IF(AND(N218&lt;&gt;"",O218&lt;&gt;""),N218+O218,""))</f>
        <v/>
      </c>
      <c r="Q218" s="81"/>
      <c r="R218" s="82" t="str">
        <f aca="false">IF(AND(M218&lt;&gt;"",Q218&lt;&gt;""),M218+Q218,IF(AND(N218&lt;&gt;"",Q218&lt;&gt;""),N218+Q218,""))</f>
        <v/>
      </c>
      <c r="S218" s="83"/>
      <c r="T218" s="83"/>
      <c r="U218" s="83"/>
      <c r="V218" s="83"/>
      <c r="W218" s="84"/>
      <c r="X218" s="85"/>
      <c r="Y218" s="86"/>
      <c r="Z218" s="86"/>
      <c r="AA218" s="42"/>
      <c r="AB218" s="87"/>
      <c r="AC218" s="87"/>
      <c r="AD218" s="87"/>
      <c r="AE218" s="42"/>
      <c r="AF218" s="42"/>
      <c r="AG218" s="88"/>
      <c r="AH218" s="42"/>
      <c r="AI218" s="88"/>
      <c r="AJ218" s="42"/>
      <c r="AK218" s="88"/>
      <c r="AL218" s="42"/>
      <c r="AM218" s="88"/>
      <c r="AN218" s="42"/>
      <c r="AO218" s="88"/>
      <c r="AP218" s="42"/>
      <c r="AQ218" s="88"/>
      <c r="AR218" s="42"/>
      <c r="AS218" s="88"/>
      <c r="AT218" s="42"/>
      <c r="AU218" s="88"/>
      <c r="AV218" s="42"/>
      <c r="AW218" s="88"/>
      <c r="AX218" s="42"/>
      <c r="AY218" s="88"/>
      <c r="AZ218" s="42"/>
      <c r="BA218" s="88"/>
      <c r="BB218" s="42"/>
      <c r="BC218" s="88"/>
      <c r="BD218" s="89"/>
      <c r="BE218" s="89"/>
      <c r="BF218" s="90"/>
      <c r="BG218" s="90"/>
      <c r="BH218" s="91"/>
      <c r="BI218" s="92"/>
      <c r="BJ218" s="92"/>
      <c r="AMI218" s="19"/>
      <c r="AMJ218" s="19"/>
    </row>
    <row r="219" s="93" customFormat="true" ht="25.5" hidden="false" customHeight="true" outlineLevel="0" collapsed="false">
      <c r="A219" s="33" t="s">
        <v>1047</v>
      </c>
      <c r="B219" s="34" t="str">
        <f aca="false">IF(A219="","saisir code MAEC (colonne A)",RIGHT(A219,4))</f>
        <v>ESP2</v>
      </c>
      <c r="C219" s="34" t="str">
        <f aca="false">IFERROR(VLOOKUP(LEFT(A219,7),Opérateur_Territoire!$B$2:$D$120,2,0),"à saisir (Opérateur_Territoire)")</f>
        <v>PNR Lorraine</v>
      </c>
      <c r="D219" s="34" t="str">
        <f aca="false">LEFT(A219,7)</f>
        <v>GE_POL2</v>
      </c>
      <c r="E219" s="34" t="str">
        <f aca="false">IFERROR(VLOOKUP(LEFT(A219,7),Opérateur_Territoire!$B$2:$D$120,3,0),"à saisir (Opérateur_Territoire)")</f>
        <v>Prairies remarquables – Ouest PNR de Lorraine – Biodiversité 2 (Agence de l'eau Rhin-Meuse)</v>
      </c>
      <c r="F219" s="35" t="str">
        <f aca="false">IFERROR(VLOOKUP(LEFT(A219,7),Opérateur_Territoire!$B$2:$J$120,6,0),"à saisir (Opérateur_Territoire)")</f>
        <v>Parc Naturel Régional de Lorraine</v>
      </c>
      <c r="G219" s="35" t="str">
        <f aca="false">IFERROR(VLOOKUP(LEFT(A219,7),Opérateur_Territoire!$B$2:$J$120,7,0),"à saisir (Opérateur_Territoire)")</f>
        <v>Logis abbatial – 1 rue du quai – CS 80035 – 54702 PONT-A-MOUSSON Cedex</v>
      </c>
      <c r="H219" s="35" t="str">
        <f aca="false">IFERROR(VLOOKUP(LEFT(A219,7),Opérateur_Territoire!$B$2:$J$120,8,0),"à saisir (Opérateur_Territoire)")</f>
        <v>06 42 17 25 33</v>
      </c>
      <c r="I219" s="35" t="str">
        <f aca="false">IFERROR(VLOOKUP(LEFT(A219,7),Opérateur_Territoire!$B$2:$J$120,9,0),"à saisir (Opérateur_Territoire)")</f>
        <v>etienne.villeneuvedejanti@pnr-lorraine.com</v>
      </c>
      <c r="J219" s="35"/>
      <c r="K219" s="35"/>
      <c r="L219" s="36"/>
      <c r="M219" s="80"/>
      <c r="N219" s="80"/>
      <c r="O219" s="81"/>
      <c r="P219" s="82" t="str">
        <f aca="false">IF(AND(M219&lt;&gt;"",O219&lt;&gt;""),M219+O219,IF(AND(N219&lt;&gt;"",O219&lt;&gt;""),N219+O219,""))</f>
        <v/>
      </c>
      <c r="Q219" s="81"/>
      <c r="R219" s="82" t="str">
        <f aca="false">IF(AND(M219&lt;&gt;"",Q219&lt;&gt;""),M219+Q219,IF(AND(N219&lt;&gt;"",Q219&lt;&gt;""),N219+Q219,""))</f>
        <v/>
      </c>
      <c r="S219" s="83"/>
      <c r="T219" s="83"/>
      <c r="U219" s="83"/>
      <c r="V219" s="83"/>
      <c r="W219" s="84"/>
      <c r="X219" s="85"/>
      <c r="Y219" s="86"/>
      <c r="Z219" s="86"/>
      <c r="AA219" s="42"/>
      <c r="AB219" s="87"/>
      <c r="AC219" s="87"/>
      <c r="AD219" s="87"/>
      <c r="AE219" s="42"/>
      <c r="AF219" s="42"/>
      <c r="AG219" s="88"/>
      <c r="AH219" s="42"/>
      <c r="AI219" s="88"/>
      <c r="AJ219" s="42"/>
      <c r="AK219" s="88"/>
      <c r="AL219" s="42"/>
      <c r="AM219" s="88"/>
      <c r="AN219" s="42"/>
      <c r="AO219" s="88"/>
      <c r="AP219" s="42"/>
      <c r="AQ219" s="88"/>
      <c r="AR219" s="42"/>
      <c r="AS219" s="88"/>
      <c r="AT219" s="42"/>
      <c r="AU219" s="88"/>
      <c r="AV219" s="42"/>
      <c r="AW219" s="88"/>
      <c r="AX219" s="42"/>
      <c r="AY219" s="88"/>
      <c r="AZ219" s="42"/>
      <c r="BA219" s="88"/>
      <c r="BB219" s="42"/>
      <c r="BC219" s="88"/>
      <c r="BD219" s="89"/>
      <c r="BE219" s="89"/>
      <c r="BF219" s="90"/>
      <c r="BG219" s="90"/>
      <c r="BH219" s="91"/>
      <c r="BI219" s="92"/>
      <c r="BJ219" s="92"/>
      <c r="AMI219" s="19"/>
      <c r="AMJ219" s="19"/>
    </row>
    <row r="220" s="93" customFormat="true" ht="25.5" hidden="false" customHeight="true" outlineLevel="0" collapsed="false">
      <c r="A220" s="33" t="s">
        <v>1048</v>
      </c>
      <c r="B220" s="34" t="str">
        <f aca="false">IF(A220="","saisir code MAEC (colonne A)",RIGHT(A220,4))</f>
        <v>ESP3</v>
      </c>
      <c r="C220" s="34" t="str">
        <f aca="false">IFERROR(VLOOKUP(LEFT(A220,7),Opérateur_Territoire!$B$2:$D$120,2,0),"à saisir (Opérateur_Territoire)")</f>
        <v>PNR Lorraine</v>
      </c>
      <c r="D220" s="34" t="str">
        <f aca="false">LEFT(A220,7)</f>
        <v>GE_POL2</v>
      </c>
      <c r="E220" s="34" t="str">
        <f aca="false">IFERROR(VLOOKUP(LEFT(A220,7),Opérateur_Territoire!$B$2:$D$120,3,0),"à saisir (Opérateur_Territoire)")</f>
        <v>Prairies remarquables – Ouest PNR de Lorraine – Biodiversité 2 (Agence de l'eau Rhin-Meuse)</v>
      </c>
      <c r="F220" s="35" t="str">
        <f aca="false">IFERROR(VLOOKUP(LEFT(A220,7),Opérateur_Territoire!$B$2:$J$120,6,0),"à saisir (Opérateur_Territoire)")</f>
        <v>Parc Naturel Régional de Lorraine</v>
      </c>
      <c r="G220" s="35" t="str">
        <f aca="false">IFERROR(VLOOKUP(LEFT(A220,7),Opérateur_Territoire!$B$2:$J$120,7,0),"à saisir (Opérateur_Territoire)")</f>
        <v>Logis abbatial – 1 rue du quai – CS 80035 – 54702 PONT-A-MOUSSON Cedex</v>
      </c>
      <c r="H220" s="35" t="str">
        <f aca="false">IFERROR(VLOOKUP(LEFT(A220,7),Opérateur_Territoire!$B$2:$J$120,8,0),"à saisir (Opérateur_Territoire)")</f>
        <v>06 42 17 25 33</v>
      </c>
      <c r="I220" s="35" t="str">
        <f aca="false">IFERROR(VLOOKUP(LEFT(A220,7),Opérateur_Territoire!$B$2:$J$120,9,0),"à saisir (Opérateur_Territoire)")</f>
        <v>etienne.villeneuvedejanti@pnr-lorraine.com</v>
      </c>
      <c r="J220" s="35"/>
      <c r="K220" s="35"/>
      <c r="L220" s="36"/>
      <c r="M220" s="80"/>
      <c r="N220" s="80"/>
      <c r="O220" s="81"/>
      <c r="P220" s="82" t="str">
        <f aca="false">IF(AND(M220&lt;&gt;"",O220&lt;&gt;""),M220+O220,IF(AND(N220&lt;&gt;"",O220&lt;&gt;""),N220+O220,""))</f>
        <v/>
      </c>
      <c r="Q220" s="81"/>
      <c r="R220" s="82" t="str">
        <f aca="false">IF(AND(M220&lt;&gt;"",Q220&lt;&gt;""),M220+Q220,IF(AND(N220&lt;&gt;"",Q220&lt;&gt;""),N220+Q220,""))</f>
        <v/>
      </c>
      <c r="S220" s="83"/>
      <c r="T220" s="83"/>
      <c r="U220" s="83"/>
      <c r="V220" s="83"/>
      <c r="W220" s="84"/>
      <c r="X220" s="85"/>
      <c r="Y220" s="86"/>
      <c r="Z220" s="86"/>
      <c r="AA220" s="42"/>
      <c r="AB220" s="87"/>
      <c r="AC220" s="87"/>
      <c r="AD220" s="87"/>
      <c r="AE220" s="42"/>
      <c r="AF220" s="42"/>
      <c r="AG220" s="88"/>
      <c r="AH220" s="42"/>
      <c r="AI220" s="88"/>
      <c r="AJ220" s="42"/>
      <c r="AK220" s="88"/>
      <c r="AL220" s="42"/>
      <c r="AM220" s="88"/>
      <c r="AN220" s="42"/>
      <c r="AO220" s="88"/>
      <c r="AP220" s="42"/>
      <c r="AQ220" s="88"/>
      <c r="AR220" s="42"/>
      <c r="AS220" s="88"/>
      <c r="AT220" s="42"/>
      <c r="AU220" s="88"/>
      <c r="AV220" s="42"/>
      <c r="AW220" s="88"/>
      <c r="AX220" s="42"/>
      <c r="AY220" s="88"/>
      <c r="AZ220" s="42"/>
      <c r="BA220" s="88"/>
      <c r="BB220" s="42"/>
      <c r="BC220" s="88"/>
      <c r="BD220" s="89"/>
      <c r="BE220" s="89"/>
      <c r="BF220" s="90"/>
      <c r="BG220" s="90"/>
      <c r="BH220" s="91"/>
      <c r="BI220" s="92"/>
      <c r="BJ220" s="92"/>
      <c r="AMI220" s="19"/>
      <c r="AMJ220" s="19"/>
    </row>
    <row r="221" s="93" customFormat="true" ht="25.5" hidden="false" customHeight="true" outlineLevel="0" collapsed="false">
      <c r="A221" s="33" t="s">
        <v>1049</v>
      </c>
      <c r="B221" s="34" t="str">
        <f aca="false">IF(A221="","saisir code MAEC (colonne A)",RIGHT(A221,4))</f>
        <v>ESP4</v>
      </c>
      <c r="C221" s="34" t="str">
        <f aca="false">IFERROR(VLOOKUP(LEFT(A221,7),Opérateur_Territoire!$B$2:$D$120,2,0),"à saisir (Opérateur_Territoire)")</f>
        <v>PNR Lorraine</v>
      </c>
      <c r="D221" s="34" t="str">
        <f aca="false">LEFT(A221,7)</f>
        <v>GE_POL2</v>
      </c>
      <c r="E221" s="34" t="str">
        <f aca="false">IFERROR(VLOOKUP(LEFT(A221,7),Opérateur_Territoire!$B$2:$D$120,3,0),"à saisir (Opérateur_Territoire)")</f>
        <v>Prairies remarquables – Ouest PNR de Lorraine – Biodiversité 2 (Agence de l'eau Rhin-Meuse)</v>
      </c>
      <c r="F221" s="35" t="str">
        <f aca="false">IFERROR(VLOOKUP(LEFT(A221,7),Opérateur_Territoire!$B$2:$J$120,6,0),"à saisir (Opérateur_Territoire)")</f>
        <v>Parc Naturel Régional de Lorraine</v>
      </c>
      <c r="G221" s="35" t="str">
        <f aca="false">IFERROR(VLOOKUP(LEFT(A221,7),Opérateur_Territoire!$B$2:$J$120,7,0),"à saisir (Opérateur_Territoire)")</f>
        <v>Logis abbatial – 1 rue du quai – CS 80035 – 54702 PONT-A-MOUSSON Cedex</v>
      </c>
      <c r="H221" s="35" t="str">
        <f aca="false">IFERROR(VLOOKUP(LEFT(A221,7),Opérateur_Territoire!$B$2:$J$120,8,0),"à saisir (Opérateur_Territoire)")</f>
        <v>06 42 17 25 33</v>
      </c>
      <c r="I221" s="35" t="str">
        <f aca="false">IFERROR(VLOOKUP(LEFT(A221,7),Opérateur_Territoire!$B$2:$J$120,9,0),"à saisir (Opérateur_Territoire)")</f>
        <v>etienne.villeneuvedejanti@pnr-lorraine.com</v>
      </c>
      <c r="J221" s="35"/>
      <c r="K221" s="35"/>
      <c r="L221" s="36"/>
      <c r="M221" s="80"/>
      <c r="N221" s="80"/>
      <c r="O221" s="81"/>
      <c r="P221" s="82" t="str">
        <f aca="false">IF(AND(M221&lt;&gt;"",O221&lt;&gt;""),M221+O221,IF(AND(N221&lt;&gt;"",O221&lt;&gt;""),N221+O221,""))</f>
        <v/>
      </c>
      <c r="Q221" s="81"/>
      <c r="R221" s="82" t="str">
        <f aca="false">IF(AND(M221&lt;&gt;"",Q221&lt;&gt;""),M221+Q221,IF(AND(N221&lt;&gt;"",Q221&lt;&gt;""),N221+Q221,""))</f>
        <v/>
      </c>
      <c r="S221" s="83"/>
      <c r="T221" s="83"/>
      <c r="U221" s="83"/>
      <c r="V221" s="83"/>
      <c r="W221" s="84"/>
      <c r="X221" s="85"/>
      <c r="Y221" s="86"/>
      <c r="Z221" s="86"/>
      <c r="AA221" s="42"/>
      <c r="AB221" s="87"/>
      <c r="AC221" s="87"/>
      <c r="AD221" s="87"/>
      <c r="AE221" s="42"/>
      <c r="AF221" s="42"/>
      <c r="AG221" s="88"/>
      <c r="AH221" s="42"/>
      <c r="AI221" s="88"/>
      <c r="AJ221" s="42"/>
      <c r="AK221" s="88"/>
      <c r="AL221" s="42"/>
      <c r="AM221" s="88"/>
      <c r="AN221" s="42"/>
      <c r="AO221" s="88"/>
      <c r="AP221" s="42"/>
      <c r="AQ221" s="88"/>
      <c r="AR221" s="42"/>
      <c r="AS221" s="88"/>
      <c r="AT221" s="42"/>
      <c r="AU221" s="88"/>
      <c r="AV221" s="42"/>
      <c r="AW221" s="88"/>
      <c r="AX221" s="42"/>
      <c r="AY221" s="88"/>
      <c r="AZ221" s="42"/>
      <c r="BA221" s="88"/>
      <c r="BB221" s="42"/>
      <c r="BC221" s="88"/>
      <c r="BD221" s="89"/>
      <c r="BE221" s="89"/>
      <c r="BF221" s="90"/>
      <c r="BG221" s="90"/>
      <c r="BH221" s="91"/>
      <c r="BI221" s="92"/>
      <c r="BJ221" s="92"/>
      <c r="AMI221" s="19"/>
      <c r="AMJ221" s="19"/>
    </row>
    <row r="222" s="93" customFormat="true" ht="25.5" hidden="false" customHeight="true" outlineLevel="0" collapsed="false">
      <c r="A222" s="33" t="s">
        <v>1050</v>
      </c>
      <c r="B222" s="34" t="str">
        <f aca="false">IF(A222="","saisir code MAEC (colonne A)",RIGHT(A222,4))</f>
        <v>MHU1</v>
      </c>
      <c r="C222" s="34" t="str">
        <f aca="false">IFERROR(VLOOKUP(LEFT(A222,7),Opérateur_Territoire!$B$2:$D$120,2,0),"à saisir (Opérateur_Territoire)")</f>
        <v>PNR Lorraine</v>
      </c>
      <c r="D222" s="34" t="str">
        <f aca="false">LEFT(A222,7)</f>
        <v>GE_POL2</v>
      </c>
      <c r="E222" s="34" t="str">
        <f aca="false">IFERROR(VLOOKUP(LEFT(A222,7),Opérateur_Territoire!$B$2:$D$120,3,0),"à saisir (Opérateur_Territoire)")</f>
        <v>Prairies remarquables – Ouest PNR de Lorraine – Biodiversité 2 (Agence de l'eau Rhin-Meuse)</v>
      </c>
      <c r="F222" s="35" t="str">
        <f aca="false">IFERROR(VLOOKUP(LEFT(A222,7),Opérateur_Territoire!$B$2:$J$120,6,0),"à saisir (Opérateur_Territoire)")</f>
        <v>Parc Naturel Régional de Lorraine</v>
      </c>
      <c r="G222" s="35" t="str">
        <f aca="false">IFERROR(VLOOKUP(LEFT(A222,7),Opérateur_Territoire!$B$2:$J$120,7,0),"à saisir (Opérateur_Territoire)")</f>
        <v>Logis abbatial – 1 rue du quai – CS 80035 – 54702 PONT-A-MOUSSON Cedex</v>
      </c>
      <c r="H222" s="35" t="str">
        <f aca="false">IFERROR(VLOOKUP(LEFT(A222,7),Opérateur_Territoire!$B$2:$J$120,8,0),"à saisir (Opérateur_Territoire)")</f>
        <v>06 42 17 25 33</v>
      </c>
      <c r="I222" s="35" t="str">
        <f aca="false">IFERROR(VLOOKUP(LEFT(A222,7),Opérateur_Territoire!$B$2:$J$120,9,0),"à saisir (Opérateur_Territoire)")</f>
        <v>etienne.villeneuvedejanti@pnr-lorraine.com</v>
      </c>
      <c r="J222" s="35"/>
      <c r="K222" s="35"/>
      <c r="L222" s="36"/>
      <c r="M222" s="80"/>
      <c r="N222" s="80"/>
      <c r="O222" s="81"/>
      <c r="P222" s="82" t="str">
        <f aca="false">IF(AND(M222&lt;&gt;"",O222&lt;&gt;""),M222+O222,IF(AND(N222&lt;&gt;"",O222&lt;&gt;""),N222+O222,""))</f>
        <v/>
      </c>
      <c r="Q222" s="81"/>
      <c r="R222" s="82" t="str">
        <f aca="false">IF(AND(M222&lt;&gt;"",Q222&lt;&gt;""),M222+Q222,IF(AND(N222&lt;&gt;"",Q222&lt;&gt;""),N222+Q222,""))</f>
        <v/>
      </c>
      <c r="S222" s="83"/>
      <c r="T222" s="83"/>
      <c r="U222" s="83"/>
      <c r="V222" s="83"/>
      <c r="W222" s="84"/>
      <c r="X222" s="85"/>
      <c r="Y222" s="86"/>
      <c r="Z222" s="86"/>
      <c r="AA222" s="42"/>
      <c r="AB222" s="87"/>
      <c r="AC222" s="87"/>
      <c r="AD222" s="87"/>
      <c r="AE222" s="42"/>
      <c r="AF222" s="42"/>
      <c r="AG222" s="88"/>
      <c r="AH222" s="42"/>
      <c r="AI222" s="88"/>
      <c r="AJ222" s="42"/>
      <c r="AK222" s="88"/>
      <c r="AL222" s="42"/>
      <c r="AM222" s="88"/>
      <c r="AN222" s="42"/>
      <c r="AO222" s="88"/>
      <c r="AP222" s="42"/>
      <c r="AQ222" s="88"/>
      <c r="AR222" s="42"/>
      <c r="AS222" s="88"/>
      <c r="AT222" s="42"/>
      <c r="AU222" s="88"/>
      <c r="AV222" s="42"/>
      <c r="AW222" s="88"/>
      <c r="AX222" s="42"/>
      <c r="AY222" s="88"/>
      <c r="AZ222" s="42"/>
      <c r="BA222" s="88"/>
      <c r="BB222" s="42"/>
      <c r="BC222" s="88"/>
      <c r="BD222" s="89"/>
      <c r="BE222" s="89"/>
      <c r="BF222" s="90"/>
      <c r="BG222" s="90"/>
      <c r="BH222" s="91"/>
      <c r="BI222" s="92"/>
      <c r="BJ222" s="92"/>
      <c r="AMI222" s="19"/>
      <c r="AMJ222" s="19"/>
    </row>
    <row r="223" s="93" customFormat="true" ht="25.5" hidden="false" customHeight="true" outlineLevel="0" collapsed="false">
      <c r="A223" s="33" t="s">
        <v>1051</v>
      </c>
      <c r="B223" s="34" t="str">
        <f aca="false">IF(A223="","saisir code MAEC (colonne A)",RIGHT(A223,4))</f>
        <v>ESP1</v>
      </c>
      <c r="C223" s="34" t="str">
        <f aca="false">IFERROR(VLOOKUP(LEFT(A223,7),Opérateur_Territoire!$B$2:$D$120,2,0),"à saisir (Opérateur_Territoire)")</f>
        <v>PNR Lorraine</v>
      </c>
      <c r="D223" s="34" t="str">
        <f aca="false">LEFT(A223,7)</f>
        <v>GE_POLN</v>
      </c>
      <c r="E223" s="34" t="str">
        <f aca="false">IFERROR(VLOOKUP(LEFT(A223,7),Opérateur_Territoire!$B$2:$D$120,3,0),"à saisir (Opérateur_Territoire)")</f>
        <v>Secteur Ouest du PNR de Lorraine – Natura 2000</v>
      </c>
      <c r="F223" s="35" t="str">
        <f aca="false">IFERROR(VLOOKUP(LEFT(A223,7),Opérateur_Territoire!$B$2:$J$120,6,0),"à saisir (Opérateur_Territoire)")</f>
        <v>Parc naturel régional de Lorraine</v>
      </c>
      <c r="G223" s="35" t="str">
        <f aca="false">IFERROR(VLOOKUP(LEFT(A223,7),Opérateur_Territoire!$B$2:$J$120,7,0),"à saisir (Opérateur_Territoire)")</f>
        <v>Logis abbatial – 1 rue du quai – CS 80035 – 54702 PONT-A-MOUSSON Cedex</v>
      </c>
      <c r="H223" s="35" t="str">
        <f aca="false">IFERROR(VLOOKUP(LEFT(A223,7),Opérateur_Territoire!$B$2:$J$120,8,0),"à saisir (Opérateur_Territoire)")</f>
        <v>06 42 17 25 33 [06 98 25 56 75 ; 06 98 25 51 47 ; 06 98 25 62 27]</v>
      </c>
      <c r="I223" s="35" t="str">
        <f aca="false">IFERROR(VLOOKUP(LEFT(A223,7),Opérateur_Territoire!$B$2:$J$120,9,0),"à saisir (Opérateur_Territoire)")</f>
        <v>etienne.villeneuvedejanti@pnr-lorraine.com [johan.claus@pnr-lorraine.com]</v>
      </c>
      <c r="J223" s="35"/>
      <c r="K223" s="35"/>
      <c r="L223" s="36"/>
      <c r="M223" s="80"/>
      <c r="N223" s="80"/>
      <c r="O223" s="81"/>
      <c r="P223" s="82" t="str">
        <f aca="false">IF(AND(M223&lt;&gt;"",O223&lt;&gt;""),M223+O223,IF(AND(N223&lt;&gt;"",O223&lt;&gt;""),N223+O223,""))</f>
        <v/>
      </c>
      <c r="Q223" s="81"/>
      <c r="R223" s="82" t="str">
        <f aca="false">IF(AND(M223&lt;&gt;"",Q223&lt;&gt;""),M223+Q223,IF(AND(N223&lt;&gt;"",Q223&lt;&gt;""),N223+Q223,""))</f>
        <v/>
      </c>
      <c r="S223" s="83"/>
      <c r="T223" s="83"/>
      <c r="U223" s="83"/>
      <c r="V223" s="83"/>
      <c r="W223" s="84"/>
      <c r="X223" s="85"/>
      <c r="Y223" s="86"/>
      <c r="Z223" s="86"/>
      <c r="AA223" s="42"/>
      <c r="AB223" s="87"/>
      <c r="AC223" s="87"/>
      <c r="AD223" s="87"/>
      <c r="AE223" s="42"/>
      <c r="AF223" s="42"/>
      <c r="AG223" s="88"/>
      <c r="AH223" s="42"/>
      <c r="AI223" s="88"/>
      <c r="AJ223" s="42"/>
      <c r="AK223" s="88"/>
      <c r="AL223" s="42"/>
      <c r="AM223" s="88"/>
      <c r="AN223" s="42"/>
      <c r="AO223" s="88"/>
      <c r="AP223" s="42"/>
      <c r="AQ223" s="88"/>
      <c r="AR223" s="42"/>
      <c r="AS223" s="88"/>
      <c r="AT223" s="42"/>
      <c r="AU223" s="88"/>
      <c r="AV223" s="42"/>
      <c r="AW223" s="88"/>
      <c r="AX223" s="42"/>
      <c r="AY223" s="88"/>
      <c r="AZ223" s="42"/>
      <c r="BA223" s="88"/>
      <c r="BB223" s="42"/>
      <c r="BC223" s="88"/>
      <c r="BD223" s="89"/>
      <c r="BE223" s="89"/>
      <c r="BF223" s="90"/>
      <c r="BG223" s="90"/>
      <c r="BH223" s="91"/>
      <c r="BI223" s="92"/>
      <c r="BJ223" s="92"/>
      <c r="AMI223" s="19"/>
      <c r="AMJ223" s="19"/>
    </row>
    <row r="224" s="93" customFormat="true" ht="25.5" hidden="false" customHeight="true" outlineLevel="0" collapsed="false">
      <c r="A224" s="33" t="s">
        <v>1052</v>
      </c>
      <c r="B224" s="34" t="str">
        <f aca="false">IF(A224="","saisir code MAEC (colonne A)",RIGHT(A224,4))</f>
        <v>ESP2</v>
      </c>
      <c r="C224" s="34" t="str">
        <f aca="false">IFERROR(VLOOKUP(LEFT(A224,7),Opérateur_Territoire!$B$2:$D$120,2,0),"à saisir (Opérateur_Territoire)")</f>
        <v>PNR Lorraine</v>
      </c>
      <c r="D224" s="34" t="str">
        <f aca="false">LEFT(A224,7)</f>
        <v>GE_POLN</v>
      </c>
      <c r="E224" s="34" t="str">
        <f aca="false">IFERROR(VLOOKUP(LEFT(A224,7),Opérateur_Territoire!$B$2:$D$120,3,0),"à saisir (Opérateur_Territoire)")</f>
        <v>Secteur Ouest du PNR de Lorraine – Natura 2000</v>
      </c>
      <c r="F224" s="35" t="str">
        <f aca="false">IFERROR(VLOOKUP(LEFT(A224,7),Opérateur_Territoire!$B$2:$J$120,6,0),"à saisir (Opérateur_Territoire)")</f>
        <v>Parc naturel régional de Lorraine</v>
      </c>
      <c r="G224" s="35" t="str">
        <f aca="false">IFERROR(VLOOKUP(LEFT(A224,7),Opérateur_Territoire!$B$2:$J$120,7,0),"à saisir (Opérateur_Territoire)")</f>
        <v>Logis abbatial – 1 rue du quai – CS 80035 – 54702 PONT-A-MOUSSON Cedex</v>
      </c>
      <c r="H224" s="35" t="str">
        <f aca="false">IFERROR(VLOOKUP(LEFT(A224,7),Opérateur_Territoire!$B$2:$J$120,8,0),"à saisir (Opérateur_Territoire)")</f>
        <v>06 42 17 25 33 [06 98 25 56 75 ; 06 98 25 51 47 ; 06 98 25 62 27]</v>
      </c>
      <c r="I224" s="35" t="str">
        <f aca="false">IFERROR(VLOOKUP(LEFT(A224,7),Opérateur_Territoire!$B$2:$J$120,9,0),"à saisir (Opérateur_Territoire)")</f>
        <v>etienne.villeneuvedejanti@pnr-lorraine.com [johan.claus@pnr-lorraine.com]</v>
      </c>
      <c r="J224" s="35"/>
      <c r="K224" s="35"/>
      <c r="L224" s="36"/>
      <c r="M224" s="80"/>
      <c r="N224" s="80"/>
      <c r="O224" s="81"/>
      <c r="P224" s="82" t="str">
        <f aca="false">IF(AND(M224&lt;&gt;"",O224&lt;&gt;""),M224+O224,IF(AND(N224&lt;&gt;"",O224&lt;&gt;""),N224+O224,""))</f>
        <v/>
      </c>
      <c r="Q224" s="81"/>
      <c r="R224" s="82" t="str">
        <f aca="false">IF(AND(M224&lt;&gt;"",Q224&lt;&gt;""),M224+Q224,IF(AND(N224&lt;&gt;"",Q224&lt;&gt;""),N224+Q224,""))</f>
        <v/>
      </c>
      <c r="S224" s="83"/>
      <c r="T224" s="83"/>
      <c r="U224" s="83"/>
      <c r="V224" s="83"/>
      <c r="W224" s="84"/>
      <c r="X224" s="85"/>
      <c r="Y224" s="86"/>
      <c r="Z224" s="86"/>
      <c r="AA224" s="42"/>
      <c r="AB224" s="87"/>
      <c r="AC224" s="87"/>
      <c r="AD224" s="87"/>
      <c r="AE224" s="42"/>
      <c r="AF224" s="42"/>
      <c r="AG224" s="88"/>
      <c r="AH224" s="42"/>
      <c r="AI224" s="88"/>
      <c r="AJ224" s="42"/>
      <c r="AK224" s="88"/>
      <c r="AL224" s="42"/>
      <c r="AM224" s="88"/>
      <c r="AN224" s="42"/>
      <c r="AO224" s="88"/>
      <c r="AP224" s="42"/>
      <c r="AQ224" s="88"/>
      <c r="AR224" s="42"/>
      <c r="AS224" s="88"/>
      <c r="AT224" s="42"/>
      <c r="AU224" s="88"/>
      <c r="AV224" s="42"/>
      <c r="AW224" s="88"/>
      <c r="AX224" s="42"/>
      <c r="AY224" s="88"/>
      <c r="AZ224" s="42"/>
      <c r="BA224" s="88"/>
      <c r="BB224" s="42"/>
      <c r="BC224" s="88"/>
      <c r="BD224" s="89"/>
      <c r="BE224" s="89"/>
      <c r="BF224" s="90"/>
      <c r="BG224" s="90"/>
      <c r="BH224" s="91"/>
      <c r="BI224" s="92"/>
      <c r="BJ224" s="92"/>
      <c r="AMI224" s="19"/>
      <c r="AMJ224" s="19"/>
    </row>
    <row r="225" s="93" customFormat="true" ht="25.5" hidden="false" customHeight="true" outlineLevel="0" collapsed="false">
      <c r="A225" s="33" t="s">
        <v>1053</v>
      </c>
      <c r="B225" s="34" t="str">
        <f aca="false">IF(A225="","saisir code MAEC (colonne A)",RIGHT(A225,4))</f>
        <v>ESP3</v>
      </c>
      <c r="C225" s="34" t="str">
        <f aca="false">IFERROR(VLOOKUP(LEFT(A225,7),Opérateur_Territoire!$B$2:$D$120,2,0),"à saisir (Opérateur_Territoire)")</f>
        <v>PNR Lorraine</v>
      </c>
      <c r="D225" s="34" t="str">
        <f aca="false">LEFT(A225,7)</f>
        <v>GE_POLN</v>
      </c>
      <c r="E225" s="34" t="str">
        <f aca="false">IFERROR(VLOOKUP(LEFT(A225,7),Opérateur_Territoire!$B$2:$D$120,3,0),"à saisir (Opérateur_Territoire)")</f>
        <v>Secteur Ouest du PNR de Lorraine – Natura 2000</v>
      </c>
      <c r="F225" s="35" t="str">
        <f aca="false">IFERROR(VLOOKUP(LEFT(A225,7),Opérateur_Territoire!$B$2:$J$120,6,0),"à saisir (Opérateur_Territoire)")</f>
        <v>Parc naturel régional de Lorraine</v>
      </c>
      <c r="G225" s="35" t="str">
        <f aca="false">IFERROR(VLOOKUP(LEFT(A225,7),Opérateur_Territoire!$B$2:$J$120,7,0),"à saisir (Opérateur_Territoire)")</f>
        <v>Logis abbatial – 1 rue du quai – CS 80035 – 54702 PONT-A-MOUSSON Cedex</v>
      </c>
      <c r="H225" s="35" t="str">
        <f aca="false">IFERROR(VLOOKUP(LEFT(A225,7),Opérateur_Territoire!$B$2:$J$120,8,0),"à saisir (Opérateur_Territoire)")</f>
        <v>06 42 17 25 33 [06 98 25 56 75 ; 06 98 25 51 47 ; 06 98 25 62 27]</v>
      </c>
      <c r="I225" s="35" t="str">
        <f aca="false">IFERROR(VLOOKUP(LEFT(A225,7),Opérateur_Territoire!$B$2:$J$120,9,0),"à saisir (Opérateur_Territoire)")</f>
        <v>etienne.villeneuvedejanti@pnr-lorraine.com [johan.claus@pnr-lorraine.com]</v>
      </c>
      <c r="J225" s="35"/>
      <c r="K225" s="35"/>
      <c r="L225" s="36"/>
      <c r="M225" s="80"/>
      <c r="N225" s="80"/>
      <c r="O225" s="81"/>
      <c r="P225" s="82" t="str">
        <f aca="false">IF(AND(M225&lt;&gt;"",O225&lt;&gt;""),M225+O225,IF(AND(N225&lt;&gt;"",O225&lt;&gt;""),N225+O225,""))</f>
        <v/>
      </c>
      <c r="Q225" s="81"/>
      <c r="R225" s="82" t="str">
        <f aca="false">IF(AND(M225&lt;&gt;"",Q225&lt;&gt;""),M225+Q225,IF(AND(N225&lt;&gt;"",Q225&lt;&gt;""),N225+Q225,""))</f>
        <v/>
      </c>
      <c r="S225" s="83"/>
      <c r="T225" s="83"/>
      <c r="U225" s="83"/>
      <c r="V225" s="83"/>
      <c r="W225" s="84"/>
      <c r="X225" s="85"/>
      <c r="Y225" s="86"/>
      <c r="Z225" s="86"/>
      <c r="AA225" s="42"/>
      <c r="AB225" s="87"/>
      <c r="AC225" s="87"/>
      <c r="AD225" s="87"/>
      <c r="AE225" s="42"/>
      <c r="AF225" s="42"/>
      <c r="AG225" s="88"/>
      <c r="AH225" s="42"/>
      <c r="AI225" s="88"/>
      <c r="AJ225" s="42"/>
      <c r="AK225" s="88"/>
      <c r="AL225" s="42"/>
      <c r="AM225" s="88"/>
      <c r="AN225" s="42"/>
      <c r="AO225" s="88"/>
      <c r="AP225" s="42"/>
      <c r="AQ225" s="88"/>
      <c r="AR225" s="42"/>
      <c r="AS225" s="88"/>
      <c r="AT225" s="42"/>
      <c r="AU225" s="88"/>
      <c r="AV225" s="42"/>
      <c r="AW225" s="88"/>
      <c r="AX225" s="42"/>
      <c r="AY225" s="88"/>
      <c r="AZ225" s="42"/>
      <c r="BA225" s="88"/>
      <c r="BB225" s="42"/>
      <c r="BC225" s="88"/>
      <c r="BD225" s="89"/>
      <c r="BE225" s="89"/>
      <c r="BF225" s="90"/>
      <c r="BG225" s="90"/>
      <c r="BH225" s="91"/>
      <c r="BI225" s="92"/>
      <c r="BJ225" s="92"/>
      <c r="AMI225" s="19"/>
      <c r="AMJ225" s="19"/>
    </row>
    <row r="226" s="93" customFormat="true" ht="25.5" hidden="false" customHeight="true" outlineLevel="0" collapsed="false">
      <c r="A226" s="33" t="s">
        <v>1054</v>
      </c>
      <c r="B226" s="34" t="str">
        <f aca="false">IF(A226="","saisir code MAEC (colonne A)",RIGHT(A226,4))</f>
        <v>ESP4</v>
      </c>
      <c r="C226" s="34" t="str">
        <f aca="false">IFERROR(VLOOKUP(LEFT(A226,7),Opérateur_Territoire!$B$2:$D$120,2,0),"à saisir (Opérateur_Territoire)")</f>
        <v>PNR Lorraine</v>
      </c>
      <c r="D226" s="34" t="str">
        <f aca="false">LEFT(A226,7)</f>
        <v>GE_POLN</v>
      </c>
      <c r="E226" s="34" t="str">
        <f aca="false">IFERROR(VLOOKUP(LEFT(A226,7),Opérateur_Territoire!$B$2:$D$120,3,0),"à saisir (Opérateur_Territoire)")</f>
        <v>Secteur Ouest du PNR de Lorraine – Natura 2000</v>
      </c>
      <c r="F226" s="35" t="str">
        <f aca="false">IFERROR(VLOOKUP(LEFT(A226,7),Opérateur_Territoire!$B$2:$J$120,6,0),"à saisir (Opérateur_Territoire)")</f>
        <v>Parc naturel régional de Lorraine</v>
      </c>
      <c r="G226" s="35" t="str">
        <f aca="false">IFERROR(VLOOKUP(LEFT(A226,7),Opérateur_Territoire!$B$2:$J$120,7,0),"à saisir (Opérateur_Territoire)")</f>
        <v>Logis abbatial – 1 rue du quai – CS 80035 – 54702 PONT-A-MOUSSON Cedex</v>
      </c>
      <c r="H226" s="35" t="str">
        <f aca="false">IFERROR(VLOOKUP(LEFT(A226,7),Opérateur_Territoire!$B$2:$J$120,8,0),"à saisir (Opérateur_Territoire)")</f>
        <v>06 42 17 25 33 [06 98 25 56 75 ; 06 98 25 51 47 ; 06 98 25 62 27]</v>
      </c>
      <c r="I226" s="35" t="str">
        <f aca="false">IFERROR(VLOOKUP(LEFT(A226,7),Opérateur_Territoire!$B$2:$J$120,9,0),"à saisir (Opérateur_Territoire)")</f>
        <v>etienne.villeneuvedejanti@pnr-lorraine.com [johan.claus@pnr-lorraine.com]</v>
      </c>
      <c r="J226" s="35"/>
      <c r="K226" s="35"/>
      <c r="L226" s="36"/>
      <c r="M226" s="80"/>
      <c r="N226" s="80"/>
      <c r="O226" s="81"/>
      <c r="P226" s="82" t="str">
        <f aca="false">IF(AND(M226&lt;&gt;"",O226&lt;&gt;""),M226+O226,IF(AND(N226&lt;&gt;"",O226&lt;&gt;""),N226+O226,""))</f>
        <v/>
      </c>
      <c r="Q226" s="81"/>
      <c r="R226" s="82" t="str">
        <f aca="false">IF(AND(M226&lt;&gt;"",Q226&lt;&gt;""),M226+Q226,IF(AND(N226&lt;&gt;"",Q226&lt;&gt;""),N226+Q226,""))</f>
        <v/>
      </c>
      <c r="S226" s="83"/>
      <c r="T226" s="83"/>
      <c r="U226" s="83"/>
      <c r="V226" s="83"/>
      <c r="W226" s="84"/>
      <c r="X226" s="85"/>
      <c r="Y226" s="86"/>
      <c r="Z226" s="86"/>
      <c r="AA226" s="42"/>
      <c r="AB226" s="87"/>
      <c r="AC226" s="87"/>
      <c r="AD226" s="87"/>
      <c r="AE226" s="42"/>
      <c r="AF226" s="42"/>
      <c r="AG226" s="88"/>
      <c r="AH226" s="42"/>
      <c r="AI226" s="88"/>
      <c r="AJ226" s="42"/>
      <c r="AK226" s="88"/>
      <c r="AL226" s="42"/>
      <c r="AM226" s="88"/>
      <c r="AN226" s="42"/>
      <c r="AO226" s="88"/>
      <c r="AP226" s="42"/>
      <c r="AQ226" s="88"/>
      <c r="AR226" s="42"/>
      <c r="AS226" s="88"/>
      <c r="AT226" s="42"/>
      <c r="AU226" s="88"/>
      <c r="AV226" s="42"/>
      <c r="AW226" s="88"/>
      <c r="AX226" s="42"/>
      <c r="AY226" s="88"/>
      <c r="AZ226" s="42"/>
      <c r="BA226" s="88"/>
      <c r="BB226" s="42"/>
      <c r="BC226" s="88"/>
      <c r="BD226" s="89"/>
      <c r="BE226" s="89"/>
      <c r="BF226" s="90"/>
      <c r="BG226" s="90"/>
      <c r="BH226" s="91"/>
      <c r="BI226" s="92"/>
      <c r="BJ226" s="92"/>
      <c r="AMI226" s="19"/>
      <c r="AMJ226" s="19"/>
    </row>
    <row r="227" s="93" customFormat="true" ht="25.5" hidden="false" customHeight="true" outlineLevel="0" collapsed="false">
      <c r="A227" s="33" t="s">
        <v>1055</v>
      </c>
      <c r="B227" s="34" t="str">
        <f aca="false">IF(A227="","saisir code MAEC (colonne A)",RIGHT(A227,4))</f>
        <v>MHU1</v>
      </c>
      <c r="C227" s="34" t="str">
        <f aca="false">IFERROR(VLOOKUP(LEFT(A227,7),Opérateur_Territoire!$B$2:$D$120,2,0),"à saisir (Opérateur_Territoire)")</f>
        <v>PNR Lorraine</v>
      </c>
      <c r="D227" s="34" t="str">
        <f aca="false">LEFT(A227,7)</f>
        <v>GE_POLN</v>
      </c>
      <c r="E227" s="34" t="str">
        <f aca="false">IFERROR(VLOOKUP(LEFT(A227,7),Opérateur_Territoire!$B$2:$D$120,3,0),"à saisir (Opérateur_Territoire)")</f>
        <v>Secteur Ouest du PNR de Lorraine – Natura 2000</v>
      </c>
      <c r="F227" s="35" t="str">
        <f aca="false">IFERROR(VLOOKUP(LEFT(A227,7),Opérateur_Territoire!$B$2:$J$120,6,0),"à saisir (Opérateur_Territoire)")</f>
        <v>Parc naturel régional de Lorraine</v>
      </c>
      <c r="G227" s="35" t="str">
        <f aca="false">IFERROR(VLOOKUP(LEFT(A227,7),Opérateur_Territoire!$B$2:$J$120,7,0),"à saisir (Opérateur_Territoire)")</f>
        <v>Logis abbatial – 1 rue du quai – CS 80035 – 54702 PONT-A-MOUSSON Cedex</v>
      </c>
      <c r="H227" s="35" t="str">
        <f aca="false">IFERROR(VLOOKUP(LEFT(A227,7),Opérateur_Territoire!$B$2:$J$120,8,0),"à saisir (Opérateur_Territoire)")</f>
        <v>06 42 17 25 33 [06 98 25 56 75 ; 06 98 25 51 47 ; 06 98 25 62 27]</v>
      </c>
      <c r="I227" s="35" t="str">
        <f aca="false">IFERROR(VLOOKUP(LEFT(A227,7),Opérateur_Territoire!$B$2:$J$120,9,0),"à saisir (Opérateur_Territoire)")</f>
        <v>etienne.villeneuvedejanti@pnr-lorraine.com [johan.claus@pnr-lorraine.com]</v>
      </c>
      <c r="J227" s="35"/>
      <c r="K227" s="35"/>
      <c r="L227" s="36"/>
      <c r="M227" s="80"/>
      <c r="N227" s="80"/>
      <c r="O227" s="81"/>
      <c r="P227" s="82" t="str">
        <f aca="false">IF(AND(M227&lt;&gt;"",O227&lt;&gt;""),M227+O227,IF(AND(N227&lt;&gt;"",O227&lt;&gt;""),N227+O227,""))</f>
        <v/>
      </c>
      <c r="Q227" s="81"/>
      <c r="R227" s="82" t="str">
        <f aca="false">IF(AND(M227&lt;&gt;"",Q227&lt;&gt;""),M227+Q227,IF(AND(N227&lt;&gt;"",Q227&lt;&gt;""),N227+Q227,""))</f>
        <v/>
      </c>
      <c r="S227" s="83"/>
      <c r="T227" s="83"/>
      <c r="U227" s="83"/>
      <c r="V227" s="83"/>
      <c r="W227" s="84"/>
      <c r="X227" s="85"/>
      <c r="Y227" s="86"/>
      <c r="Z227" s="86"/>
      <c r="AA227" s="42"/>
      <c r="AB227" s="87"/>
      <c r="AC227" s="87"/>
      <c r="AD227" s="87"/>
      <c r="AE227" s="42"/>
      <c r="AF227" s="42"/>
      <c r="AG227" s="88"/>
      <c r="AH227" s="42"/>
      <c r="AI227" s="88"/>
      <c r="AJ227" s="42"/>
      <c r="AK227" s="88"/>
      <c r="AL227" s="42"/>
      <c r="AM227" s="88"/>
      <c r="AN227" s="42"/>
      <c r="AO227" s="88"/>
      <c r="AP227" s="42"/>
      <c r="AQ227" s="88"/>
      <c r="AR227" s="42"/>
      <c r="AS227" s="88"/>
      <c r="AT227" s="42"/>
      <c r="AU227" s="88"/>
      <c r="AV227" s="42"/>
      <c r="AW227" s="88"/>
      <c r="AX227" s="42"/>
      <c r="AY227" s="88"/>
      <c r="AZ227" s="42"/>
      <c r="BA227" s="88"/>
      <c r="BB227" s="42"/>
      <c r="BC227" s="88"/>
      <c r="BD227" s="89"/>
      <c r="BE227" s="89"/>
      <c r="BF227" s="90"/>
      <c r="BG227" s="90"/>
      <c r="BH227" s="91"/>
      <c r="BI227" s="92"/>
      <c r="BJ227" s="92"/>
      <c r="AMI227" s="19"/>
      <c r="AMJ227" s="19"/>
    </row>
    <row r="228" s="93" customFormat="true" ht="25.5" hidden="false" customHeight="true" outlineLevel="0" collapsed="false">
      <c r="A228" s="33" t="s">
        <v>1056</v>
      </c>
      <c r="B228" s="34" t="str">
        <f aca="false">IF(A228="","saisir code MAEC (colonne A)",RIGHT(A228,4))</f>
        <v>MHU2</v>
      </c>
      <c r="C228" s="34" t="str">
        <f aca="false">IFERROR(VLOOKUP(LEFT(A228,7),Opérateur_Territoire!$B$2:$D$120,2,0),"à saisir (Opérateur_Territoire)")</f>
        <v>PNR Lorraine</v>
      </c>
      <c r="D228" s="34" t="str">
        <f aca="false">LEFT(A228,7)</f>
        <v>GE_POLN</v>
      </c>
      <c r="E228" s="34" t="str">
        <f aca="false">IFERROR(VLOOKUP(LEFT(A228,7),Opérateur_Territoire!$B$2:$D$120,3,0),"à saisir (Opérateur_Territoire)")</f>
        <v>Secteur Ouest du PNR de Lorraine – Natura 2000</v>
      </c>
      <c r="F228" s="35" t="str">
        <f aca="false">IFERROR(VLOOKUP(LEFT(A228,7),Opérateur_Territoire!$B$2:$J$120,6,0),"à saisir (Opérateur_Territoire)")</f>
        <v>Parc naturel régional de Lorraine</v>
      </c>
      <c r="G228" s="35" t="str">
        <f aca="false">IFERROR(VLOOKUP(LEFT(A228,7),Opérateur_Territoire!$B$2:$J$120,7,0),"à saisir (Opérateur_Territoire)")</f>
        <v>Logis abbatial – 1 rue du quai – CS 80035 – 54702 PONT-A-MOUSSON Cedex</v>
      </c>
      <c r="H228" s="35" t="str">
        <f aca="false">IFERROR(VLOOKUP(LEFT(A228,7),Opérateur_Territoire!$B$2:$J$120,8,0),"à saisir (Opérateur_Territoire)")</f>
        <v>06 42 17 25 33 [06 98 25 56 75 ; 06 98 25 51 47 ; 06 98 25 62 27]</v>
      </c>
      <c r="I228" s="35" t="str">
        <f aca="false">IFERROR(VLOOKUP(LEFT(A228,7),Opérateur_Territoire!$B$2:$J$120,9,0),"à saisir (Opérateur_Territoire)")</f>
        <v>etienne.villeneuvedejanti@pnr-lorraine.com [johan.claus@pnr-lorraine.com]</v>
      </c>
      <c r="J228" s="35"/>
      <c r="K228" s="35"/>
      <c r="L228" s="36"/>
      <c r="M228" s="80"/>
      <c r="N228" s="80"/>
      <c r="O228" s="81"/>
      <c r="P228" s="82" t="str">
        <f aca="false">IF(AND(M228&lt;&gt;"",O228&lt;&gt;""),M228+O228,IF(AND(N228&lt;&gt;"",O228&lt;&gt;""),N228+O228,""))</f>
        <v/>
      </c>
      <c r="Q228" s="81"/>
      <c r="R228" s="82" t="str">
        <f aca="false">IF(AND(M228&lt;&gt;"",Q228&lt;&gt;""),M228+Q228,IF(AND(N228&lt;&gt;"",Q228&lt;&gt;""),N228+Q228,""))</f>
        <v/>
      </c>
      <c r="S228" s="83"/>
      <c r="T228" s="83"/>
      <c r="U228" s="83"/>
      <c r="V228" s="83"/>
      <c r="W228" s="84"/>
      <c r="X228" s="85"/>
      <c r="Y228" s="86"/>
      <c r="Z228" s="86"/>
      <c r="AA228" s="42"/>
      <c r="AB228" s="87"/>
      <c r="AC228" s="87"/>
      <c r="AD228" s="87"/>
      <c r="AE228" s="42"/>
      <c r="AF228" s="42"/>
      <c r="AG228" s="88"/>
      <c r="AH228" s="42"/>
      <c r="AI228" s="88"/>
      <c r="AJ228" s="42"/>
      <c r="AK228" s="88"/>
      <c r="AL228" s="42"/>
      <c r="AM228" s="88"/>
      <c r="AN228" s="42"/>
      <c r="AO228" s="88"/>
      <c r="AP228" s="42"/>
      <c r="AQ228" s="88"/>
      <c r="AR228" s="42"/>
      <c r="AS228" s="88"/>
      <c r="AT228" s="42"/>
      <c r="AU228" s="88"/>
      <c r="AV228" s="42"/>
      <c r="AW228" s="88"/>
      <c r="AX228" s="42"/>
      <c r="AY228" s="88"/>
      <c r="AZ228" s="42"/>
      <c r="BA228" s="88"/>
      <c r="BB228" s="42"/>
      <c r="BC228" s="88"/>
      <c r="BD228" s="89"/>
      <c r="BE228" s="89"/>
      <c r="BF228" s="90"/>
      <c r="BG228" s="90"/>
      <c r="BH228" s="91"/>
      <c r="BI228" s="92"/>
      <c r="BJ228" s="92"/>
      <c r="AMI228" s="19"/>
      <c r="AMJ228" s="19"/>
    </row>
    <row r="229" s="93" customFormat="true" ht="25.5" hidden="false" customHeight="true" outlineLevel="0" collapsed="false">
      <c r="A229" s="33" t="s">
        <v>1057</v>
      </c>
      <c r="B229" s="34" t="str">
        <f aca="false">IF(A229="","saisir code MAEC (colonne A)",RIGHT(A229,4))</f>
        <v>ESP1</v>
      </c>
      <c r="C229" s="34" t="str">
        <f aca="false">IFERROR(VLOOKUP(LEFT(A229,7),Opérateur_Territoire!$B$2:$D$120,2,0),"à saisir (Opérateur_Territoire)")</f>
        <v>PNR Lorraine</v>
      </c>
      <c r="D229" s="34" t="str">
        <f aca="false">LEFT(A229,7)</f>
        <v>GE_SEIN</v>
      </c>
      <c r="E229" s="34" t="str">
        <f aca="false">IFERROR(VLOOKUP(LEFT(A229,7),Opérateur_Territoire!$B$2:$D$120,3,0),"à saisir (Opérateur_Territoire)")</f>
        <v>Vallée de la Seille – Natura 2000</v>
      </c>
      <c r="F229" s="35" t="str">
        <f aca="false">IFERROR(VLOOKUP(LEFT(A229,7),Opérateur_Territoire!$B$2:$J$120,6,0),"à saisir (Opérateur_Territoire)")</f>
        <v>Parc Naturel Régional de Lorraine</v>
      </c>
      <c r="G229" s="35" t="str">
        <f aca="false">IFERROR(VLOOKUP(LEFT(A229,7),Opérateur_Territoire!$B$2:$J$120,7,0),"à saisir (Opérateur_Territoire)")</f>
        <v>Logis abbatial – 1 rue du quai – CS 80035 – 54702 PONT-A-MOUSSON Cedex</v>
      </c>
      <c r="H229" s="35" t="str">
        <f aca="false">IFERROR(VLOOKUP(LEFT(A229,7),Opérateur_Territoire!$B$2:$J$120,8,0),"à saisir (Opérateur_Territoire)")</f>
        <v>06 42 17 25 33 [06 98 25 58 11)</v>
      </c>
      <c r="I229" s="35" t="str">
        <f aca="false">IFERROR(VLOOKUP(LEFT(A229,7),Opérateur_Territoire!$B$2:$J$120,9,0),"à saisir (Opérateur_Territoire)")</f>
        <v>etienne.villeneuvedejanti@pnr-lorraine.com [nelly.weber@pnr-lorraine.com]</v>
      </c>
      <c r="J229" s="35"/>
      <c r="K229" s="35"/>
      <c r="L229" s="36"/>
      <c r="M229" s="80"/>
      <c r="N229" s="80"/>
      <c r="O229" s="81"/>
      <c r="P229" s="82" t="str">
        <f aca="false">IF(AND(M229&lt;&gt;"",O229&lt;&gt;""),M229+O229,IF(AND(N229&lt;&gt;"",O229&lt;&gt;""),N229+O229,""))</f>
        <v/>
      </c>
      <c r="Q229" s="81"/>
      <c r="R229" s="82" t="str">
        <f aca="false">IF(AND(M229&lt;&gt;"",Q229&lt;&gt;""),M229+Q229,IF(AND(N229&lt;&gt;"",Q229&lt;&gt;""),N229+Q229,""))</f>
        <v/>
      </c>
      <c r="S229" s="83"/>
      <c r="T229" s="83"/>
      <c r="U229" s="83"/>
      <c r="V229" s="83"/>
      <c r="W229" s="84"/>
      <c r="X229" s="85"/>
      <c r="Y229" s="86"/>
      <c r="Z229" s="86"/>
      <c r="AA229" s="42"/>
      <c r="AB229" s="87"/>
      <c r="AC229" s="87"/>
      <c r="AD229" s="87"/>
      <c r="AE229" s="42"/>
      <c r="AF229" s="42"/>
      <c r="AG229" s="88"/>
      <c r="AH229" s="42"/>
      <c r="AI229" s="88"/>
      <c r="AJ229" s="42"/>
      <c r="AK229" s="88"/>
      <c r="AL229" s="42"/>
      <c r="AM229" s="88"/>
      <c r="AN229" s="42"/>
      <c r="AO229" s="88"/>
      <c r="AP229" s="42"/>
      <c r="AQ229" s="88"/>
      <c r="AR229" s="42"/>
      <c r="AS229" s="88"/>
      <c r="AT229" s="42"/>
      <c r="AU229" s="88"/>
      <c r="AV229" s="42"/>
      <c r="AW229" s="88"/>
      <c r="AX229" s="42"/>
      <c r="AY229" s="88"/>
      <c r="AZ229" s="42"/>
      <c r="BA229" s="88"/>
      <c r="BB229" s="42"/>
      <c r="BC229" s="88"/>
      <c r="BD229" s="89"/>
      <c r="BE229" s="89"/>
      <c r="BF229" s="90"/>
      <c r="BG229" s="90"/>
      <c r="BH229" s="91"/>
      <c r="BI229" s="92"/>
      <c r="BJ229" s="92"/>
      <c r="AMI229" s="19"/>
      <c r="AMJ229" s="19"/>
    </row>
    <row r="230" s="93" customFormat="true" ht="25.5" hidden="false" customHeight="true" outlineLevel="0" collapsed="false">
      <c r="A230" s="33" t="s">
        <v>1058</v>
      </c>
      <c r="B230" s="34" t="str">
        <f aca="false">IF(A230="","saisir code MAEC (colonne A)",RIGHT(A230,4))</f>
        <v>ESP2</v>
      </c>
      <c r="C230" s="34" t="str">
        <f aca="false">IFERROR(VLOOKUP(LEFT(A230,7),Opérateur_Territoire!$B$2:$D$120,2,0),"à saisir (Opérateur_Territoire)")</f>
        <v>PNR Lorraine</v>
      </c>
      <c r="D230" s="34" t="str">
        <f aca="false">LEFT(A230,7)</f>
        <v>GE_SEIN</v>
      </c>
      <c r="E230" s="34" t="str">
        <f aca="false">IFERROR(VLOOKUP(LEFT(A230,7),Opérateur_Territoire!$B$2:$D$120,3,0),"à saisir (Opérateur_Territoire)")</f>
        <v>Vallée de la Seille – Natura 2000</v>
      </c>
      <c r="F230" s="35" t="str">
        <f aca="false">IFERROR(VLOOKUP(LEFT(A230,7),Opérateur_Territoire!$B$2:$J$120,6,0),"à saisir (Opérateur_Territoire)")</f>
        <v>Parc Naturel Régional de Lorraine</v>
      </c>
      <c r="G230" s="35" t="str">
        <f aca="false">IFERROR(VLOOKUP(LEFT(A230,7),Opérateur_Territoire!$B$2:$J$120,7,0),"à saisir (Opérateur_Territoire)")</f>
        <v>Logis abbatial – 1 rue du quai – CS 80035 – 54702 PONT-A-MOUSSON Cedex</v>
      </c>
      <c r="H230" s="35" t="str">
        <f aca="false">IFERROR(VLOOKUP(LEFT(A230,7),Opérateur_Territoire!$B$2:$J$120,8,0),"à saisir (Opérateur_Territoire)")</f>
        <v>06 42 17 25 33 [06 98 25 58 11)</v>
      </c>
      <c r="I230" s="35" t="str">
        <f aca="false">IFERROR(VLOOKUP(LEFT(A230,7),Opérateur_Territoire!$B$2:$J$120,9,0),"à saisir (Opérateur_Territoire)")</f>
        <v>etienne.villeneuvedejanti@pnr-lorraine.com [nelly.weber@pnr-lorraine.com]</v>
      </c>
      <c r="J230" s="35"/>
      <c r="K230" s="35"/>
      <c r="L230" s="36"/>
      <c r="M230" s="80"/>
      <c r="N230" s="80"/>
      <c r="O230" s="81"/>
      <c r="P230" s="82" t="str">
        <f aca="false">IF(AND(M230&lt;&gt;"",O230&lt;&gt;""),M230+O230,IF(AND(N230&lt;&gt;"",O230&lt;&gt;""),N230+O230,""))</f>
        <v/>
      </c>
      <c r="Q230" s="81"/>
      <c r="R230" s="82" t="str">
        <f aca="false">IF(AND(M230&lt;&gt;"",Q230&lt;&gt;""),M230+Q230,IF(AND(N230&lt;&gt;"",Q230&lt;&gt;""),N230+Q230,""))</f>
        <v/>
      </c>
      <c r="S230" s="83"/>
      <c r="T230" s="83"/>
      <c r="U230" s="83"/>
      <c r="V230" s="83"/>
      <c r="W230" s="84"/>
      <c r="X230" s="85"/>
      <c r="Y230" s="86"/>
      <c r="Z230" s="86"/>
      <c r="AA230" s="42"/>
      <c r="AB230" s="87"/>
      <c r="AC230" s="87"/>
      <c r="AD230" s="87"/>
      <c r="AE230" s="42"/>
      <c r="AF230" s="42"/>
      <c r="AG230" s="88"/>
      <c r="AH230" s="42"/>
      <c r="AI230" s="88"/>
      <c r="AJ230" s="42"/>
      <c r="AK230" s="88"/>
      <c r="AL230" s="42"/>
      <c r="AM230" s="88"/>
      <c r="AN230" s="42"/>
      <c r="AO230" s="88"/>
      <c r="AP230" s="42"/>
      <c r="AQ230" s="88"/>
      <c r="AR230" s="42"/>
      <c r="AS230" s="88"/>
      <c r="AT230" s="42"/>
      <c r="AU230" s="88"/>
      <c r="AV230" s="42"/>
      <c r="AW230" s="88"/>
      <c r="AX230" s="42"/>
      <c r="AY230" s="88"/>
      <c r="AZ230" s="42"/>
      <c r="BA230" s="88"/>
      <c r="BB230" s="42"/>
      <c r="BC230" s="88"/>
      <c r="BD230" s="89"/>
      <c r="BE230" s="89"/>
      <c r="BF230" s="90"/>
      <c r="BG230" s="90"/>
      <c r="BH230" s="91"/>
      <c r="BI230" s="92"/>
      <c r="BJ230" s="92"/>
      <c r="AMI230" s="19"/>
      <c r="AMJ230" s="19"/>
    </row>
    <row r="231" s="93" customFormat="true" ht="25.5" hidden="false" customHeight="true" outlineLevel="0" collapsed="false">
      <c r="A231" s="33" t="s">
        <v>1059</v>
      </c>
      <c r="B231" s="34" t="str">
        <f aca="false">IF(A231="","saisir code MAEC (colonne A)",RIGHT(A231,4))</f>
        <v>ESP3</v>
      </c>
      <c r="C231" s="34" t="str">
        <f aca="false">IFERROR(VLOOKUP(LEFT(A231,7),Opérateur_Territoire!$B$2:$D$120,2,0),"à saisir (Opérateur_Territoire)")</f>
        <v>PNR Lorraine</v>
      </c>
      <c r="D231" s="34" t="str">
        <f aca="false">LEFT(A231,7)</f>
        <v>GE_SEIN</v>
      </c>
      <c r="E231" s="34" t="str">
        <f aca="false">IFERROR(VLOOKUP(LEFT(A231,7),Opérateur_Territoire!$B$2:$D$120,3,0),"à saisir (Opérateur_Territoire)")</f>
        <v>Vallée de la Seille – Natura 2000</v>
      </c>
      <c r="F231" s="35" t="str">
        <f aca="false">IFERROR(VLOOKUP(LEFT(A231,7),Opérateur_Territoire!$B$2:$J$120,6,0),"à saisir (Opérateur_Territoire)")</f>
        <v>Parc Naturel Régional de Lorraine</v>
      </c>
      <c r="G231" s="35" t="str">
        <f aca="false">IFERROR(VLOOKUP(LEFT(A231,7),Opérateur_Territoire!$B$2:$J$120,7,0),"à saisir (Opérateur_Territoire)")</f>
        <v>Logis abbatial – 1 rue du quai – CS 80035 – 54702 PONT-A-MOUSSON Cedex</v>
      </c>
      <c r="H231" s="35" t="str">
        <f aca="false">IFERROR(VLOOKUP(LEFT(A231,7),Opérateur_Territoire!$B$2:$J$120,8,0),"à saisir (Opérateur_Territoire)")</f>
        <v>06 42 17 25 33 [06 98 25 58 11)</v>
      </c>
      <c r="I231" s="35" t="str">
        <f aca="false">IFERROR(VLOOKUP(LEFT(A231,7),Opérateur_Territoire!$B$2:$J$120,9,0),"à saisir (Opérateur_Territoire)")</f>
        <v>etienne.villeneuvedejanti@pnr-lorraine.com [nelly.weber@pnr-lorraine.com]</v>
      </c>
      <c r="J231" s="35"/>
      <c r="K231" s="35"/>
      <c r="L231" s="36"/>
      <c r="M231" s="80"/>
      <c r="N231" s="80"/>
      <c r="O231" s="81"/>
      <c r="P231" s="82" t="str">
        <f aca="false">IF(AND(M231&lt;&gt;"",O231&lt;&gt;""),M231+O231,IF(AND(N231&lt;&gt;"",O231&lt;&gt;""),N231+O231,""))</f>
        <v/>
      </c>
      <c r="Q231" s="81"/>
      <c r="R231" s="82" t="str">
        <f aca="false">IF(AND(M231&lt;&gt;"",Q231&lt;&gt;""),M231+Q231,IF(AND(N231&lt;&gt;"",Q231&lt;&gt;""),N231+Q231,""))</f>
        <v/>
      </c>
      <c r="S231" s="83"/>
      <c r="T231" s="83"/>
      <c r="U231" s="83"/>
      <c r="V231" s="83"/>
      <c r="W231" s="84"/>
      <c r="X231" s="85"/>
      <c r="Y231" s="86"/>
      <c r="Z231" s="86"/>
      <c r="AA231" s="42"/>
      <c r="AB231" s="87"/>
      <c r="AC231" s="87"/>
      <c r="AD231" s="87"/>
      <c r="AE231" s="42"/>
      <c r="AF231" s="42"/>
      <c r="AG231" s="88"/>
      <c r="AH231" s="42"/>
      <c r="AI231" s="88"/>
      <c r="AJ231" s="42"/>
      <c r="AK231" s="88"/>
      <c r="AL231" s="42"/>
      <c r="AM231" s="88"/>
      <c r="AN231" s="42"/>
      <c r="AO231" s="88"/>
      <c r="AP231" s="42"/>
      <c r="AQ231" s="88"/>
      <c r="AR231" s="42"/>
      <c r="AS231" s="88"/>
      <c r="AT231" s="42"/>
      <c r="AU231" s="88"/>
      <c r="AV231" s="42"/>
      <c r="AW231" s="88"/>
      <c r="AX231" s="42"/>
      <c r="AY231" s="88"/>
      <c r="AZ231" s="42"/>
      <c r="BA231" s="88"/>
      <c r="BB231" s="42"/>
      <c r="BC231" s="88"/>
      <c r="BD231" s="89"/>
      <c r="BE231" s="89"/>
      <c r="BF231" s="90"/>
      <c r="BG231" s="90"/>
      <c r="BH231" s="91"/>
      <c r="BI231" s="92"/>
      <c r="BJ231" s="92"/>
      <c r="AMI231" s="19"/>
      <c r="AMJ231" s="19"/>
    </row>
    <row r="232" s="93" customFormat="true" ht="25.5" hidden="false" customHeight="true" outlineLevel="0" collapsed="false">
      <c r="A232" s="33" t="s">
        <v>1060</v>
      </c>
      <c r="B232" s="34" t="str">
        <f aca="false">IF(A232="","saisir code MAEC (colonne A)",RIGHT(A232,4))</f>
        <v>ESP4</v>
      </c>
      <c r="C232" s="34" t="str">
        <f aca="false">IFERROR(VLOOKUP(LEFT(A232,7),Opérateur_Territoire!$B$2:$D$120,2,0),"à saisir (Opérateur_Territoire)")</f>
        <v>PNR Lorraine</v>
      </c>
      <c r="D232" s="34" t="str">
        <f aca="false">LEFT(A232,7)</f>
        <v>GE_SEIN</v>
      </c>
      <c r="E232" s="34" t="str">
        <f aca="false">IFERROR(VLOOKUP(LEFT(A232,7),Opérateur_Territoire!$B$2:$D$120,3,0),"à saisir (Opérateur_Territoire)")</f>
        <v>Vallée de la Seille – Natura 2000</v>
      </c>
      <c r="F232" s="35" t="str">
        <f aca="false">IFERROR(VLOOKUP(LEFT(A232,7),Opérateur_Territoire!$B$2:$J$120,6,0),"à saisir (Opérateur_Territoire)")</f>
        <v>Parc Naturel Régional de Lorraine</v>
      </c>
      <c r="G232" s="35" t="str">
        <f aca="false">IFERROR(VLOOKUP(LEFT(A232,7),Opérateur_Territoire!$B$2:$J$120,7,0),"à saisir (Opérateur_Territoire)")</f>
        <v>Logis abbatial – 1 rue du quai – CS 80035 – 54702 PONT-A-MOUSSON Cedex</v>
      </c>
      <c r="H232" s="35" t="str">
        <f aca="false">IFERROR(VLOOKUP(LEFT(A232,7),Opérateur_Territoire!$B$2:$J$120,8,0),"à saisir (Opérateur_Territoire)")</f>
        <v>06 42 17 25 33 [06 98 25 58 11)</v>
      </c>
      <c r="I232" s="35" t="str">
        <f aca="false">IFERROR(VLOOKUP(LEFT(A232,7),Opérateur_Territoire!$B$2:$J$120,9,0),"à saisir (Opérateur_Territoire)")</f>
        <v>etienne.villeneuvedejanti@pnr-lorraine.com [nelly.weber@pnr-lorraine.com]</v>
      </c>
      <c r="J232" s="35"/>
      <c r="K232" s="35"/>
      <c r="L232" s="36"/>
      <c r="M232" s="80"/>
      <c r="N232" s="80"/>
      <c r="O232" s="81"/>
      <c r="P232" s="82" t="str">
        <f aca="false">IF(AND(M232&lt;&gt;"",O232&lt;&gt;""),M232+O232,IF(AND(N232&lt;&gt;"",O232&lt;&gt;""),N232+O232,""))</f>
        <v/>
      </c>
      <c r="Q232" s="81"/>
      <c r="R232" s="82" t="str">
        <f aca="false">IF(AND(M232&lt;&gt;"",Q232&lt;&gt;""),M232+Q232,IF(AND(N232&lt;&gt;"",Q232&lt;&gt;""),N232+Q232,""))</f>
        <v/>
      </c>
      <c r="S232" s="83"/>
      <c r="T232" s="83"/>
      <c r="U232" s="83"/>
      <c r="V232" s="83"/>
      <c r="W232" s="84"/>
      <c r="X232" s="85"/>
      <c r="Y232" s="86"/>
      <c r="Z232" s="86"/>
      <c r="AA232" s="42"/>
      <c r="AB232" s="87"/>
      <c r="AC232" s="87"/>
      <c r="AD232" s="87"/>
      <c r="AE232" s="42"/>
      <c r="AF232" s="42"/>
      <c r="AG232" s="88"/>
      <c r="AH232" s="42"/>
      <c r="AI232" s="88"/>
      <c r="AJ232" s="42"/>
      <c r="AK232" s="88"/>
      <c r="AL232" s="42"/>
      <c r="AM232" s="88"/>
      <c r="AN232" s="42"/>
      <c r="AO232" s="88"/>
      <c r="AP232" s="42"/>
      <c r="AQ232" s="88"/>
      <c r="AR232" s="42"/>
      <c r="AS232" s="88"/>
      <c r="AT232" s="42"/>
      <c r="AU232" s="88"/>
      <c r="AV232" s="42"/>
      <c r="AW232" s="88"/>
      <c r="AX232" s="42"/>
      <c r="AY232" s="88"/>
      <c r="AZ232" s="42"/>
      <c r="BA232" s="88"/>
      <c r="BB232" s="42"/>
      <c r="BC232" s="88"/>
      <c r="BD232" s="89"/>
      <c r="BE232" s="89"/>
      <c r="BF232" s="90"/>
      <c r="BG232" s="90"/>
      <c r="BH232" s="91"/>
      <c r="BI232" s="92"/>
      <c r="BJ232" s="92"/>
      <c r="AMI232" s="19"/>
      <c r="AMJ232" s="19"/>
    </row>
    <row r="233" s="93" customFormat="true" ht="25.5" hidden="false" customHeight="true" outlineLevel="0" collapsed="false">
      <c r="A233" s="33" t="s">
        <v>1061</v>
      </c>
      <c r="B233" s="34" t="str">
        <f aca="false">IF(A233="","saisir code MAEC (colonne A)",RIGHT(A233,4))</f>
        <v>MHU1</v>
      </c>
      <c r="C233" s="34" t="str">
        <f aca="false">IFERROR(VLOOKUP(LEFT(A233,7),Opérateur_Territoire!$B$2:$D$120,2,0),"à saisir (Opérateur_Territoire)")</f>
        <v>PNR Lorraine</v>
      </c>
      <c r="D233" s="34" t="str">
        <f aca="false">LEFT(A233,7)</f>
        <v>GE_SEIN</v>
      </c>
      <c r="E233" s="34" t="str">
        <f aca="false">IFERROR(VLOOKUP(LEFT(A233,7),Opérateur_Territoire!$B$2:$D$120,3,0),"à saisir (Opérateur_Territoire)")</f>
        <v>Vallée de la Seille – Natura 2000</v>
      </c>
      <c r="F233" s="35" t="str">
        <f aca="false">IFERROR(VLOOKUP(LEFT(A233,7),Opérateur_Territoire!$B$2:$J$120,6,0),"à saisir (Opérateur_Territoire)")</f>
        <v>Parc Naturel Régional de Lorraine</v>
      </c>
      <c r="G233" s="35" t="str">
        <f aca="false">IFERROR(VLOOKUP(LEFT(A233,7),Opérateur_Territoire!$B$2:$J$120,7,0),"à saisir (Opérateur_Territoire)")</f>
        <v>Logis abbatial – 1 rue du quai – CS 80035 – 54702 PONT-A-MOUSSON Cedex</v>
      </c>
      <c r="H233" s="35" t="str">
        <f aca="false">IFERROR(VLOOKUP(LEFT(A233,7),Opérateur_Territoire!$B$2:$J$120,8,0),"à saisir (Opérateur_Territoire)")</f>
        <v>06 42 17 25 33 [06 98 25 58 11)</v>
      </c>
      <c r="I233" s="35" t="str">
        <f aca="false">IFERROR(VLOOKUP(LEFT(A233,7),Opérateur_Territoire!$B$2:$J$120,9,0),"à saisir (Opérateur_Territoire)")</f>
        <v>etienne.villeneuvedejanti@pnr-lorraine.com [nelly.weber@pnr-lorraine.com]</v>
      </c>
      <c r="J233" s="35"/>
      <c r="K233" s="35"/>
      <c r="L233" s="36"/>
      <c r="M233" s="80"/>
      <c r="N233" s="80"/>
      <c r="O233" s="81"/>
      <c r="P233" s="82" t="str">
        <f aca="false">IF(AND(M233&lt;&gt;"",O233&lt;&gt;""),M233+O233,IF(AND(N233&lt;&gt;"",O233&lt;&gt;""),N233+O233,""))</f>
        <v/>
      </c>
      <c r="Q233" s="81"/>
      <c r="R233" s="82" t="str">
        <f aca="false">IF(AND(M233&lt;&gt;"",Q233&lt;&gt;""),M233+Q233,IF(AND(N233&lt;&gt;"",Q233&lt;&gt;""),N233+Q233,""))</f>
        <v/>
      </c>
      <c r="S233" s="83"/>
      <c r="T233" s="83"/>
      <c r="U233" s="83"/>
      <c r="V233" s="83"/>
      <c r="W233" s="84"/>
      <c r="X233" s="85"/>
      <c r="Y233" s="86"/>
      <c r="Z233" s="86"/>
      <c r="AA233" s="42"/>
      <c r="AB233" s="87"/>
      <c r="AC233" s="87"/>
      <c r="AD233" s="87"/>
      <c r="AE233" s="42"/>
      <c r="AF233" s="42"/>
      <c r="AG233" s="88"/>
      <c r="AH233" s="42"/>
      <c r="AI233" s="88"/>
      <c r="AJ233" s="42"/>
      <c r="AK233" s="88"/>
      <c r="AL233" s="42"/>
      <c r="AM233" s="88"/>
      <c r="AN233" s="42"/>
      <c r="AO233" s="88"/>
      <c r="AP233" s="42"/>
      <c r="AQ233" s="88"/>
      <c r="AR233" s="42"/>
      <c r="AS233" s="88"/>
      <c r="AT233" s="42"/>
      <c r="AU233" s="88"/>
      <c r="AV233" s="42"/>
      <c r="AW233" s="88"/>
      <c r="AX233" s="42"/>
      <c r="AY233" s="88"/>
      <c r="AZ233" s="42"/>
      <c r="BA233" s="88"/>
      <c r="BB233" s="42"/>
      <c r="BC233" s="88"/>
      <c r="BD233" s="89"/>
      <c r="BE233" s="89"/>
      <c r="BF233" s="90"/>
      <c r="BG233" s="90"/>
      <c r="BH233" s="91"/>
      <c r="BI233" s="92"/>
      <c r="BJ233" s="92"/>
      <c r="AMI233" s="19"/>
      <c r="AMJ233" s="19"/>
    </row>
    <row r="234" s="93" customFormat="true" ht="25.5" hidden="false" customHeight="true" outlineLevel="0" collapsed="false">
      <c r="A234" s="33" t="s">
        <v>1062</v>
      </c>
      <c r="B234" s="34" t="str">
        <f aca="false">IF(A234="","saisir code MAEC (colonne A)",RIGHT(A234,4))</f>
        <v>ESP2</v>
      </c>
      <c r="C234" s="34" t="str">
        <f aca="false">IFERROR(VLOOKUP(LEFT(A234,7),Opérateur_Territoire!$B$2:$D$120,2,0),"à saisir (Opérateur_Territoire)")</f>
        <v>PNR Vosges du Nord</v>
      </c>
      <c r="D234" s="34" t="str">
        <f aca="false">LEFT(A234,7)</f>
        <v>GE_VA12</v>
      </c>
      <c r="E234" s="34" t="str">
        <f aca="false">IFERROR(VLOOKUP(LEFT(A234,7),Opérateur_Territoire!$B$2:$D$120,3,0),"à saisir (Opérateur_Territoire)")</f>
        <v>Vosges du Nord et Alsace bossue – Biodiversité 2 (Agence de l'eau Rhin-Meuse)</v>
      </c>
      <c r="F234" s="35" t="str">
        <f aca="false">IFERROR(VLOOKUP(LEFT(A234,7),Opérateur_Territoire!$B$2:$J$120,6,0),"à saisir (Opérateur_Territoire)")</f>
        <v>Parc naturel régional des Vosges du nord</v>
      </c>
      <c r="G234" s="35" t="str">
        <f aca="false">IFERROR(VLOOKUP(LEFT(A234,7),Opérateur_Territoire!$B$2:$J$120,7,0),"à saisir (Opérateur_Territoire)")</f>
        <v>Maison du Parc – 2 place du château – 67290 LA PETITE-PIERRE</v>
      </c>
      <c r="H234" s="35" t="str">
        <f aca="false">IFERROR(VLOOKUP(LEFT(A234,7),Opérateur_Territoire!$B$2:$J$120,8,0),"à saisir (Opérateur_Territoire)")</f>
        <v>06 28 10 32 48</v>
      </c>
      <c r="I234" s="35" t="str">
        <f aca="false">IFERROR(VLOOKUP(LEFT(A234,7),Opérateur_Territoire!$B$2:$J$120,9,0),"à saisir (Opérateur_Territoire)")</f>
        <v>l.figuiere@parc-vosges-nord.fr</v>
      </c>
      <c r="J234" s="35"/>
      <c r="K234" s="35"/>
      <c r="L234" s="36"/>
      <c r="M234" s="80"/>
      <c r="N234" s="80"/>
      <c r="O234" s="81"/>
      <c r="P234" s="82" t="str">
        <f aca="false">IF(AND(M234&lt;&gt;"",O234&lt;&gt;""),M234+O234,IF(AND(N234&lt;&gt;"",O234&lt;&gt;""),N234+O234,""))</f>
        <v/>
      </c>
      <c r="Q234" s="81"/>
      <c r="R234" s="82" t="str">
        <f aca="false">IF(AND(M234&lt;&gt;"",Q234&lt;&gt;""),M234+Q234,IF(AND(N234&lt;&gt;"",Q234&lt;&gt;""),N234+Q234,""))</f>
        <v/>
      </c>
      <c r="S234" s="83"/>
      <c r="T234" s="83"/>
      <c r="U234" s="83"/>
      <c r="V234" s="83"/>
      <c r="W234" s="84"/>
      <c r="X234" s="85"/>
      <c r="Y234" s="86"/>
      <c r="Z234" s="86"/>
      <c r="AA234" s="42"/>
      <c r="AB234" s="87"/>
      <c r="AC234" s="87"/>
      <c r="AD234" s="87"/>
      <c r="AE234" s="42"/>
      <c r="AF234" s="42"/>
      <c r="AG234" s="88"/>
      <c r="AH234" s="42"/>
      <c r="AI234" s="88"/>
      <c r="AJ234" s="42"/>
      <c r="AK234" s="88"/>
      <c r="AL234" s="42"/>
      <c r="AM234" s="88"/>
      <c r="AN234" s="42"/>
      <c r="AO234" s="88"/>
      <c r="AP234" s="42"/>
      <c r="AQ234" s="88"/>
      <c r="AR234" s="42"/>
      <c r="AS234" s="88"/>
      <c r="AT234" s="42"/>
      <c r="AU234" s="88"/>
      <c r="AV234" s="42"/>
      <c r="AW234" s="88"/>
      <c r="AX234" s="42"/>
      <c r="AY234" s="88"/>
      <c r="AZ234" s="42"/>
      <c r="BA234" s="88"/>
      <c r="BB234" s="42"/>
      <c r="BC234" s="88"/>
      <c r="BD234" s="89"/>
      <c r="BE234" s="89"/>
      <c r="BF234" s="90"/>
      <c r="BG234" s="90"/>
      <c r="BH234" s="91"/>
      <c r="BI234" s="92"/>
      <c r="BJ234" s="92"/>
      <c r="AMI234" s="19"/>
      <c r="AMJ234" s="19"/>
    </row>
    <row r="235" s="93" customFormat="true" ht="25.5" hidden="false" customHeight="true" outlineLevel="0" collapsed="false">
      <c r="A235" s="33" t="s">
        <v>1063</v>
      </c>
      <c r="B235" s="34" t="str">
        <f aca="false">IF(A235="","saisir code MAEC (colonne A)",RIGHT(A235,4))</f>
        <v>ESP3</v>
      </c>
      <c r="C235" s="34" t="str">
        <f aca="false">IFERROR(VLOOKUP(LEFT(A235,7),Opérateur_Territoire!$B$2:$D$120,2,0),"à saisir (Opérateur_Territoire)")</f>
        <v>PNR Vosges du Nord</v>
      </c>
      <c r="D235" s="34" t="str">
        <f aca="false">LEFT(A235,7)</f>
        <v>GE_VA12</v>
      </c>
      <c r="E235" s="34" t="str">
        <f aca="false">IFERROR(VLOOKUP(LEFT(A235,7),Opérateur_Territoire!$B$2:$D$120,3,0),"à saisir (Opérateur_Territoire)")</f>
        <v>Vosges du Nord et Alsace bossue – Biodiversité 2 (Agence de l'eau Rhin-Meuse)</v>
      </c>
      <c r="F235" s="35" t="str">
        <f aca="false">IFERROR(VLOOKUP(LEFT(A235,7),Opérateur_Territoire!$B$2:$J$120,6,0),"à saisir (Opérateur_Territoire)")</f>
        <v>Parc naturel régional des Vosges du nord</v>
      </c>
      <c r="G235" s="35" t="str">
        <f aca="false">IFERROR(VLOOKUP(LEFT(A235,7),Opérateur_Territoire!$B$2:$J$120,7,0),"à saisir (Opérateur_Territoire)")</f>
        <v>Maison du Parc – 2 place du château – 67290 LA PETITE-PIERRE</v>
      </c>
      <c r="H235" s="35" t="str">
        <f aca="false">IFERROR(VLOOKUP(LEFT(A235,7),Opérateur_Territoire!$B$2:$J$120,8,0),"à saisir (Opérateur_Territoire)")</f>
        <v>06 28 10 32 48</v>
      </c>
      <c r="I235" s="35" t="str">
        <f aca="false">IFERROR(VLOOKUP(LEFT(A235,7),Opérateur_Territoire!$B$2:$J$120,9,0),"à saisir (Opérateur_Territoire)")</f>
        <v>l.figuiere@parc-vosges-nord.fr</v>
      </c>
      <c r="J235" s="35"/>
      <c r="K235" s="35"/>
      <c r="L235" s="36"/>
      <c r="M235" s="80"/>
      <c r="N235" s="80"/>
      <c r="O235" s="81"/>
      <c r="P235" s="82" t="str">
        <f aca="false">IF(AND(M235&lt;&gt;"",O235&lt;&gt;""),M235+O235,IF(AND(N235&lt;&gt;"",O235&lt;&gt;""),N235+O235,""))</f>
        <v/>
      </c>
      <c r="Q235" s="81"/>
      <c r="R235" s="82" t="str">
        <f aca="false">IF(AND(M235&lt;&gt;"",Q235&lt;&gt;""),M235+Q235,IF(AND(N235&lt;&gt;"",Q235&lt;&gt;""),N235+Q235,""))</f>
        <v/>
      </c>
      <c r="S235" s="83"/>
      <c r="T235" s="83"/>
      <c r="U235" s="83"/>
      <c r="V235" s="83"/>
      <c r="W235" s="84"/>
      <c r="X235" s="85"/>
      <c r="Y235" s="86"/>
      <c r="Z235" s="86"/>
      <c r="AA235" s="42"/>
      <c r="AB235" s="87"/>
      <c r="AC235" s="87"/>
      <c r="AD235" s="87"/>
      <c r="AE235" s="42"/>
      <c r="AF235" s="42"/>
      <c r="AG235" s="88"/>
      <c r="AH235" s="42"/>
      <c r="AI235" s="88"/>
      <c r="AJ235" s="42"/>
      <c r="AK235" s="88"/>
      <c r="AL235" s="42"/>
      <c r="AM235" s="88"/>
      <c r="AN235" s="42"/>
      <c r="AO235" s="88"/>
      <c r="AP235" s="42"/>
      <c r="AQ235" s="88"/>
      <c r="AR235" s="42"/>
      <c r="AS235" s="88"/>
      <c r="AT235" s="42"/>
      <c r="AU235" s="88"/>
      <c r="AV235" s="42"/>
      <c r="AW235" s="88"/>
      <c r="AX235" s="42"/>
      <c r="AY235" s="88"/>
      <c r="AZ235" s="42"/>
      <c r="BA235" s="88"/>
      <c r="BB235" s="42"/>
      <c r="BC235" s="88"/>
      <c r="BD235" s="89"/>
      <c r="BE235" s="89"/>
      <c r="BF235" s="90"/>
      <c r="BG235" s="90"/>
      <c r="BH235" s="91"/>
      <c r="BI235" s="92"/>
      <c r="BJ235" s="92"/>
      <c r="AMI235" s="19"/>
      <c r="AMJ235" s="19"/>
    </row>
    <row r="236" s="93" customFormat="true" ht="25.5" hidden="false" customHeight="true" outlineLevel="0" collapsed="false">
      <c r="A236" s="33" t="s">
        <v>1064</v>
      </c>
      <c r="B236" s="34" t="str">
        <f aca="false">IF(A236="","saisir code MAEC (colonne A)",RIGHT(A236,4))</f>
        <v>MHU1</v>
      </c>
      <c r="C236" s="34" t="str">
        <f aca="false">IFERROR(VLOOKUP(LEFT(A236,7),Opérateur_Territoire!$B$2:$D$120,2,0),"à saisir (Opérateur_Territoire)")</f>
        <v>PNR Vosges du Nord</v>
      </c>
      <c r="D236" s="34" t="str">
        <f aca="false">LEFT(A236,7)</f>
        <v>GE_VA12</v>
      </c>
      <c r="E236" s="34" t="str">
        <f aca="false">IFERROR(VLOOKUP(LEFT(A236,7),Opérateur_Territoire!$B$2:$D$120,3,0),"à saisir (Opérateur_Territoire)")</f>
        <v>Vosges du Nord et Alsace bossue – Biodiversité 2 (Agence de l'eau Rhin-Meuse)</v>
      </c>
      <c r="F236" s="35" t="str">
        <f aca="false">IFERROR(VLOOKUP(LEFT(A236,7),Opérateur_Territoire!$B$2:$J$120,6,0),"à saisir (Opérateur_Territoire)")</f>
        <v>Parc naturel régional des Vosges du nord</v>
      </c>
      <c r="G236" s="35" t="str">
        <f aca="false">IFERROR(VLOOKUP(LEFT(A236,7),Opérateur_Territoire!$B$2:$J$120,7,0),"à saisir (Opérateur_Territoire)")</f>
        <v>Maison du Parc – 2 place du château – 67290 LA PETITE-PIERRE</v>
      </c>
      <c r="H236" s="35" t="str">
        <f aca="false">IFERROR(VLOOKUP(LEFT(A236,7),Opérateur_Territoire!$B$2:$J$120,8,0),"à saisir (Opérateur_Territoire)")</f>
        <v>06 28 10 32 48</v>
      </c>
      <c r="I236" s="35" t="str">
        <f aca="false">IFERROR(VLOOKUP(LEFT(A236,7),Opérateur_Territoire!$B$2:$J$120,9,0),"à saisir (Opérateur_Territoire)")</f>
        <v>l.figuiere@parc-vosges-nord.fr</v>
      </c>
      <c r="J236" s="35"/>
      <c r="K236" s="35"/>
      <c r="L236" s="36"/>
      <c r="M236" s="80"/>
      <c r="N236" s="80"/>
      <c r="O236" s="81"/>
      <c r="P236" s="82" t="str">
        <f aca="false">IF(AND(M236&lt;&gt;"",O236&lt;&gt;""),M236+O236,IF(AND(N236&lt;&gt;"",O236&lt;&gt;""),N236+O236,""))</f>
        <v/>
      </c>
      <c r="Q236" s="81"/>
      <c r="R236" s="82" t="str">
        <f aca="false">IF(AND(M236&lt;&gt;"",Q236&lt;&gt;""),M236+Q236,IF(AND(N236&lt;&gt;"",Q236&lt;&gt;""),N236+Q236,""))</f>
        <v/>
      </c>
      <c r="S236" s="83"/>
      <c r="T236" s="83"/>
      <c r="U236" s="83"/>
      <c r="V236" s="83"/>
      <c r="W236" s="84"/>
      <c r="X236" s="85"/>
      <c r="Y236" s="86"/>
      <c r="Z236" s="86"/>
      <c r="AA236" s="42"/>
      <c r="AB236" s="87"/>
      <c r="AC236" s="87"/>
      <c r="AD236" s="87"/>
      <c r="AE236" s="42"/>
      <c r="AF236" s="42"/>
      <c r="AG236" s="88"/>
      <c r="AH236" s="42"/>
      <c r="AI236" s="88"/>
      <c r="AJ236" s="42"/>
      <c r="AK236" s="88"/>
      <c r="AL236" s="42"/>
      <c r="AM236" s="88"/>
      <c r="AN236" s="42"/>
      <c r="AO236" s="88"/>
      <c r="AP236" s="42"/>
      <c r="AQ236" s="88"/>
      <c r="AR236" s="42"/>
      <c r="AS236" s="88"/>
      <c r="AT236" s="42"/>
      <c r="AU236" s="88"/>
      <c r="AV236" s="42"/>
      <c r="AW236" s="88"/>
      <c r="AX236" s="42"/>
      <c r="AY236" s="88"/>
      <c r="AZ236" s="42"/>
      <c r="BA236" s="88"/>
      <c r="BB236" s="42"/>
      <c r="BC236" s="88"/>
      <c r="BD236" s="89"/>
      <c r="BE236" s="89"/>
      <c r="BF236" s="90"/>
      <c r="BG236" s="90"/>
      <c r="BH236" s="91"/>
      <c r="BI236" s="92"/>
      <c r="BJ236" s="92"/>
      <c r="AMI236" s="19"/>
      <c r="AMJ236" s="19"/>
    </row>
    <row r="237" s="93" customFormat="true" ht="25.5" hidden="false" customHeight="true" outlineLevel="0" collapsed="false">
      <c r="A237" s="33" t="s">
        <v>1065</v>
      </c>
      <c r="B237" s="34" t="str">
        <f aca="false">IF(A237="","saisir code MAEC (colonne A)",RIGHT(A237,4))</f>
        <v>MHU2</v>
      </c>
      <c r="C237" s="34" t="str">
        <f aca="false">IFERROR(VLOOKUP(LEFT(A237,7),Opérateur_Territoire!$B$2:$D$120,2,0),"à saisir (Opérateur_Territoire)")</f>
        <v>PNR Vosges du Nord</v>
      </c>
      <c r="D237" s="34" t="str">
        <f aca="false">LEFT(A237,7)</f>
        <v>GE_VA12</v>
      </c>
      <c r="E237" s="34" t="str">
        <f aca="false">IFERROR(VLOOKUP(LEFT(A237,7),Opérateur_Territoire!$B$2:$D$120,3,0),"à saisir (Opérateur_Territoire)")</f>
        <v>Vosges du Nord et Alsace bossue – Biodiversité 2 (Agence de l'eau Rhin-Meuse)</v>
      </c>
      <c r="F237" s="35" t="str">
        <f aca="false">IFERROR(VLOOKUP(LEFT(A237,7),Opérateur_Territoire!$B$2:$J$120,6,0),"à saisir (Opérateur_Territoire)")</f>
        <v>Parc naturel régional des Vosges du nord</v>
      </c>
      <c r="G237" s="35" t="str">
        <f aca="false">IFERROR(VLOOKUP(LEFT(A237,7),Opérateur_Territoire!$B$2:$J$120,7,0),"à saisir (Opérateur_Territoire)")</f>
        <v>Maison du Parc – 2 place du château – 67290 LA PETITE-PIERRE</v>
      </c>
      <c r="H237" s="35" t="str">
        <f aca="false">IFERROR(VLOOKUP(LEFT(A237,7),Opérateur_Territoire!$B$2:$J$120,8,0),"à saisir (Opérateur_Territoire)")</f>
        <v>06 28 10 32 48</v>
      </c>
      <c r="I237" s="35" t="str">
        <f aca="false">IFERROR(VLOOKUP(LEFT(A237,7),Opérateur_Territoire!$B$2:$J$120,9,0),"à saisir (Opérateur_Territoire)")</f>
        <v>l.figuiere@parc-vosges-nord.fr</v>
      </c>
      <c r="J237" s="35"/>
      <c r="K237" s="35"/>
      <c r="L237" s="36"/>
      <c r="M237" s="80"/>
      <c r="N237" s="80"/>
      <c r="O237" s="81"/>
      <c r="P237" s="82" t="str">
        <f aca="false">IF(AND(M237&lt;&gt;"",O237&lt;&gt;""),M237+O237,IF(AND(N237&lt;&gt;"",O237&lt;&gt;""),N237+O237,""))</f>
        <v/>
      </c>
      <c r="Q237" s="81"/>
      <c r="R237" s="82" t="str">
        <f aca="false">IF(AND(M237&lt;&gt;"",Q237&lt;&gt;""),M237+Q237,IF(AND(N237&lt;&gt;"",Q237&lt;&gt;""),N237+Q237,""))</f>
        <v/>
      </c>
      <c r="S237" s="83"/>
      <c r="T237" s="83"/>
      <c r="U237" s="83"/>
      <c r="V237" s="83"/>
      <c r="W237" s="84"/>
      <c r="X237" s="85"/>
      <c r="Y237" s="86"/>
      <c r="Z237" s="86"/>
      <c r="AA237" s="42"/>
      <c r="AB237" s="87"/>
      <c r="AC237" s="87"/>
      <c r="AD237" s="87"/>
      <c r="AE237" s="42"/>
      <c r="AF237" s="42"/>
      <c r="AG237" s="88"/>
      <c r="AH237" s="42"/>
      <c r="AI237" s="88"/>
      <c r="AJ237" s="42"/>
      <c r="AK237" s="88"/>
      <c r="AL237" s="42"/>
      <c r="AM237" s="88"/>
      <c r="AN237" s="42"/>
      <c r="AO237" s="88"/>
      <c r="AP237" s="42"/>
      <c r="AQ237" s="88"/>
      <c r="AR237" s="42"/>
      <c r="AS237" s="88"/>
      <c r="AT237" s="42"/>
      <c r="AU237" s="88"/>
      <c r="AV237" s="42"/>
      <c r="AW237" s="88"/>
      <c r="AX237" s="42"/>
      <c r="AY237" s="88"/>
      <c r="AZ237" s="42"/>
      <c r="BA237" s="88"/>
      <c r="BB237" s="42"/>
      <c r="BC237" s="88"/>
      <c r="BD237" s="89"/>
      <c r="BE237" s="89"/>
      <c r="BF237" s="90"/>
      <c r="BG237" s="90"/>
      <c r="BH237" s="91"/>
      <c r="BI237" s="92"/>
      <c r="BJ237" s="92"/>
      <c r="AMI237" s="19"/>
      <c r="AMJ237" s="19"/>
    </row>
    <row r="238" s="93" customFormat="true" ht="25.5" hidden="false" customHeight="true" outlineLevel="0" collapsed="false">
      <c r="A238" s="33" t="s">
        <v>1066</v>
      </c>
      <c r="B238" s="34" t="str">
        <f aca="false">IF(A238="","saisir code MAEC (colonne A)",RIGHT(A238,4))</f>
        <v>ESP3</v>
      </c>
      <c r="C238" s="34" t="str">
        <f aca="false">IFERROR(VLOOKUP(LEFT(A238,7),Opérateur_Territoire!$B$2:$D$120,2,0),"à saisir (Opérateur_Territoire)")</f>
        <v>PNR Vosges du Nord</v>
      </c>
      <c r="D238" s="34" t="str">
        <f aca="false">LEFT(A238,7)</f>
        <v>GE_VA1N</v>
      </c>
      <c r="E238" s="34" t="str">
        <f aca="false">IFERROR(VLOOKUP(LEFT(A238,7),Opérateur_Territoire!$B$2:$D$120,3,0),"à saisir (Opérateur_Territoire)")</f>
        <v>Vosges du Nord et Alsace bossue – Natura 2000</v>
      </c>
      <c r="F238" s="35" t="str">
        <f aca="false">IFERROR(VLOOKUP(LEFT(A238,7),Opérateur_Territoire!$B$2:$J$120,6,0),"à saisir (Opérateur_Territoire)")</f>
        <v>Parc naturel régional des Vosges du nord</v>
      </c>
      <c r="G238" s="35" t="str">
        <f aca="false">IFERROR(VLOOKUP(LEFT(A238,7),Opérateur_Territoire!$B$2:$J$120,7,0),"à saisir (Opérateur_Territoire)")</f>
        <v>Maison du Parc – 2 place du château – 67290 LA PETITE-PIERRE</v>
      </c>
      <c r="H238" s="35" t="str">
        <f aca="false">IFERROR(VLOOKUP(LEFT(A238,7),Opérateur_Territoire!$B$2:$J$120,8,0),"à saisir (Opérateur_Territoire)")</f>
        <v>06 28 10 32 48</v>
      </c>
      <c r="I238" s="35" t="str">
        <f aca="false">IFERROR(VLOOKUP(LEFT(A238,7),Opérateur_Territoire!$B$2:$J$120,9,0),"à saisir (Opérateur_Territoire)")</f>
        <v>l.figuiere@parc-vosges-nord.fr</v>
      </c>
      <c r="J238" s="35"/>
      <c r="K238" s="35"/>
      <c r="L238" s="36"/>
      <c r="M238" s="80"/>
      <c r="N238" s="80"/>
      <c r="O238" s="81"/>
      <c r="P238" s="82" t="str">
        <f aca="false">IF(AND(M238&lt;&gt;"",O238&lt;&gt;""),M238+O238,IF(AND(N238&lt;&gt;"",O238&lt;&gt;""),N238+O238,""))</f>
        <v/>
      </c>
      <c r="Q238" s="81"/>
      <c r="R238" s="82" t="str">
        <f aca="false">IF(AND(M238&lt;&gt;"",Q238&lt;&gt;""),M238+Q238,IF(AND(N238&lt;&gt;"",Q238&lt;&gt;""),N238+Q238,""))</f>
        <v/>
      </c>
      <c r="S238" s="83"/>
      <c r="T238" s="83"/>
      <c r="U238" s="83"/>
      <c r="V238" s="83"/>
      <c r="W238" s="84"/>
      <c r="X238" s="85"/>
      <c r="Y238" s="86"/>
      <c r="Z238" s="86"/>
      <c r="AA238" s="42"/>
      <c r="AB238" s="87"/>
      <c r="AC238" s="87"/>
      <c r="AD238" s="87"/>
      <c r="AE238" s="42"/>
      <c r="AF238" s="42"/>
      <c r="AG238" s="88"/>
      <c r="AH238" s="42"/>
      <c r="AI238" s="88"/>
      <c r="AJ238" s="42"/>
      <c r="AK238" s="88"/>
      <c r="AL238" s="42"/>
      <c r="AM238" s="88"/>
      <c r="AN238" s="42"/>
      <c r="AO238" s="88"/>
      <c r="AP238" s="42"/>
      <c r="AQ238" s="88"/>
      <c r="AR238" s="42"/>
      <c r="AS238" s="88"/>
      <c r="AT238" s="42"/>
      <c r="AU238" s="88"/>
      <c r="AV238" s="42"/>
      <c r="AW238" s="88"/>
      <c r="AX238" s="42"/>
      <c r="AY238" s="88"/>
      <c r="AZ238" s="42"/>
      <c r="BA238" s="88"/>
      <c r="BB238" s="42"/>
      <c r="BC238" s="88"/>
      <c r="BD238" s="89"/>
      <c r="BE238" s="89"/>
      <c r="BF238" s="90"/>
      <c r="BG238" s="90"/>
      <c r="BH238" s="91"/>
      <c r="BI238" s="92"/>
      <c r="BJ238" s="92"/>
      <c r="AMI238" s="19"/>
      <c r="AMJ238" s="19"/>
    </row>
    <row r="239" s="93" customFormat="true" ht="25.5" hidden="false" customHeight="true" outlineLevel="0" collapsed="false">
      <c r="A239" s="33" t="s">
        <v>1067</v>
      </c>
      <c r="B239" s="34" t="str">
        <f aca="false">IF(A239="","saisir code MAEC (colonne A)",RIGHT(A239,4))</f>
        <v>ESP4</v>
      </c>
      <c r="C239" s="34" t="str">
        <f aca="false">IFERROR(VLOOKUP(LEFT(A239,7),Opérateur_Territoire!$B$2:$D$120,2,0),"à saisir (Opérateur_Territoire)")</f>
        <v>PNR Vosges du Nord</v>
      </c>
      <c r="D239" s="34" t="str">
        <f aca="false">LEFT(A239,7)</f>
        <v>GE_VA1N</v>
      </c>
      <c r="E239" s="34" t="str">
        <f aca="false">IFERROR(VLOOKUP(LEFT(A239,7),Opérateur_Territoire!$B$2:$D$120,3,0),"à saisir (Opérateur_Territoire)")</f>
        <v>Vosges du Nord et Alsace bossue – Natura 2000</v>
      </c>
      <c r="F239" s="35" t="str">
        <f aca="false">IFERROR(VLOOKUP(LEFT(A239,7),Opérateur_Territoire!$B$2:$J$120,6,0),"à saisir (Opérateur_Territoire)")</f>
        <v>Parc naturel régional des Vosges du nord</v>
      </c>
      <c r="G239" s="35" t="str">
        <f aca="false">IFERROR(VLOOKUP(LEFT(A239,7),Opérateur_Territoire!$B$2:$J$120,7,0),"à saisir (Opérateur_Territoire)")</f>
        <v>Maison du Parc – 2 place du château – 67290 LA PETITE-PIERRE</v>
      </c>
      <c r="H239" s="35" t="str">
        <f aca="false">IFERROR(VLOOKUP(LEFT(A239,7),Opérateur_Territoire!$B$2:$J$120,8,0),"à saisir (Opérateur_Territoire)")</f>
        <v>06 28 10 32 48</v>
      </c>
      <c r="I239" s="35" t="str">
        <f aca="false">IFERROR(VLOOKUP(LEFT(A239,7),Opérateur_Territoire!$B$2:$J$120,9,0),"à saisir (Opérateur_Territoire)")</f>
        <v>l.figuiere@parc-vosges-nord.fr</v>
      </c>
      <c r="J239" s="35"/>
      <c r="K239" s="35"/>
      <c r="L239" s="36"/>
      <c r="M239" s="80"/>
      <c r="N239" s="80"/>
      <c r="O239" s="81"/>
      <c r="P239" s="82" t="str">
        <f aca="false">IF(AND(M239&lt;&gt;"",O239&lt;&gt;""),M239+O239,IF(AND(N239&lt;&gt;"",O239&lt;&gt;""),N239+O239,""))</f>
        <v/>
      </c>
      <c r="Q239" s="81"/>
      <c r="R239" s="82" t="str">
        <f aca="false">IF(AND(M239&lt;&gt;"",Q239&lt;&gt;""),M239+Q239,IF(AND(N239&lt;&gt;"",Q239&lt;&gt;""),N239+Q239,""))</f>
        <v/>
      </c>
      <c r="S239" s="83"/>
      <c r="T239" s="83"/>
      <c r="U239" s="83"/>
      <c r="V239" s="83"/>
      <c r="W239" s="84"/>
      <c r="X239" s="85"/>
      <c r="Y239" s="86"/>
      <c r="Z239" s="86"/>
      <c r="AA239" s="42"/>
      <c r="AB239" s="87"/>
      <c r="AC239" s="87"/>
      <c r="AD239" s="87"/>
      <c r="AE239" s="42"/>
      <c r="AF239" s="42"/>
      <c r="AG239" s="88"/>
      <c r="AH239" s="42"/>
      <c r="AI239" s="88"/>
      <c r="AJ239" s="42"/>
      <c r="AK239" s="88"/>
      <c r="AL239" s="42"/>
      <c r="AM239" s="88"/>
      <c r="AN239" s="42"/>
      <c r="AO239" s="88"/>
      <c r="AP239" s="42"/>
      <c r="AQ239" s="88"/>
      <c r="AR239" s="42"/>
      <c r="AS239" s="88"/>
      <c r="AT239" s="42"/>
      <c r="AU239" s="88"/>
      <c r="AV239" s="42"/>
      <c r="AW239" s="88"/>
      <c r="AX239" s="42"/>
      <c r="AY239" s="88"/>
      <c r="AZ239" s="42"/>
      <c r="BA239" s="88"/>
      <c r="BB239" s="42"/>
      <c r="BC239" s="88"/>
      <c r="BD239" s="89"/>
      <c r="BE239" s="89"/>
      <c r="BF239" s="90"/>
      <c r="BG239" s="90"/>
      <c r="BH239" s="91"/>
      <c r="BI239" s="92"/>
      <c r="BJ239" s="92"/>
      <c r="AMI239" s="19"/>
      <c r="AMJ239" s="19"/>
    </row>
    <row r="240" s="93" customFormat="true" ht="25.5" hidden="false" customHeight="true" outlineLevel="0" collapsed="false">
      <c r="A240" s="33" t="s">
        <v>1068</v>
      </c>
      <c r="B240" s="34" t="str">
        <f aca="false">IF(A240="","saisir code MAEC (colonne A)",RIGHT(A240,4))</f>
        <v>MHU1</v>
      </c>
      <c r="C240" s="34" t="str">
        <f aca="false">IFERROR(VLOOKUP(LEFT(A240,7),Opérateur_Territoire!$B$2:$D$120,2,0),"à saisir (Opérateur_Territoire)")</f>
        <v>PNR Vosges du Nord</v>
      </c>
      <c r="D240" s="34" t="str">
        <f aca="false">LEFT(A240,7)</f>
        <v>GE_VA1N</v>
      </c>
      <c r="E240" s="34" t="str">
        <f aca="false">IFERROR(VLOOKUP(LEFT(A240,7),Opérateur_Territoire!$B$2:$D$120,3,0),"à saisir (Opérateur_Territoire)")</f>
        <v>Vosges du Nord et Alsace bossue – Natura 2000</v>
      </c>
      <c r="F240" s="35" t="str">
        <f aca="false">IFERROR(VLOOKUP(LEFT(A240,7),Opérateur_Territoire!$B$2:$J$120,6,0),"à saisir (Opérateur_Territoire)")</f>
        <v>Parc naturel régional des Vosges du nord</v>
      </c>
      <c r="G240" s="35" t="str">
        <f aca="false">IFERROR(VLOOKUP(LEFT(A240,7),Opérateur_Territoire!$B$2:$J$120,7,0),"à saisir (Opérateur_Territoire)")</f>
        <v>Maison du Parc – 2 place du château – 67290 LA PETITE-PIERRE</v>
      </c>
      <c r="H240" s="35" t="str">
        <f aca="false">IFERROR(VLOOKUP(LEFT(A240,7),Opérateur_Territoire!$B$2:$J$120,8,0),"à saisir (Opérateur_Territoire)")</f>
        <v>06 28 10 32 48</v>
      </c>
      <c r="I240" s="35" t="str">
        <f aca="false">IFERROR(VLOOKUP(LEFT(A240,7),Opérateur_Territoire!$B$2:$J$120,9,0),"à saisir (Opérateur_Territoire)")</f>
        <v>l.figuiere@parc-vosges-nord.fr</v>
      </c>
      <c r="J240" s="35"/>
      <c r="K240" s="35"/>
      <c r="L240" s="36"/>
      <c r="M240" s="80"/>
      <c r="N240" s="80"/>
      <c r="O240" s="81"/>
      <c r="P240" s="82" t="str">
        <f aca="false">IF(AND(M240&lt;&gt;"",O240&lt;&gt;""),M240+O240,IF(AND(N240&lt;&gt;"",O240&lt;&gt;""),N240+O240,""))</f>
        <v/>
      </c>
      <c r="Q240" s="81"/>
      <c r="R240" s="82" t="str">
        <f aca="false">IF(AND(M240&lt;&gt;"",Q240&lt;&gt;""),M240+Q240,IF(AND(N240&lt;&gt;"",Q240&lt;&gt;""),N240+Q240,""))</f>
        <v/>
      </c>
      <c r="S240" s="83"/>
      <c r="T240" s="83"/>
      <c r="U240" s="83"/>
      <c r="V240" s="83"/>
      <c r="W240" s="84"/>
      <c r="X240" s="85"/>
      <c r="Y240" s="86"/>
      <c r="Z240" s="86"/>
      <c r="AA240" s="42"/>
      <c r="AB240" s="87"/>
      <c r="AC240" s="87"/>
      <c r="AD240" s="87"/>
      <c r="AE240" s="42"/>
      <c r="AF240" s="42"/>
      <c r="AG240" s="88"/>
      <c r="AH240" s="42"/>
      <c r="AI240" s="88"/>
      <c r="AJ240" s="42"/>
      <c r="AK240" s="88"/>
      <c r="AL240" s="42"/>
      <c r="AM240" s="88"/>
      <c r="AN240" s="42"/>
      <c r="AO240" s="88"/>
      <c r="AP240" s="42"/>
      <c r="AQ240" s="88"/>
      <c r="AR240" s="42"/>
      <c r="AS240" s="88"/>
      <c r="AT240" s="42"/>
      <c r="AU240" s="88"/>
      <c r="AV240" s="42"/>
      <c r="AW240" s="88"/>
      <c r="AX240" s="42"/>
      <c r="AY240" s="88"/>
      <c r="AZ240" s="42"/>
      <c r="BA240" s="88"/>
      <c r="BB240" s="42"/>
      <c r="BC240" s="88"/>
      <c r="BD240" s="89"/>
      <c r="BE240" s="89"/>
      <c r="BF240" s="90"/>
      <c r="BG240" s="90"/>
      <c r="BH240" s="91"/>
      <c r="BI240" s="92"/>
      <c r="BJ240" s="92"/>
      <c r="AMI240" s="19"/>
      <c r="AMJ240" s="19"/>
    </row>
    <row r="241" s="93" customFormat="true" ht="25.5" hidden="false" customHeight="true" outlineLevel="0" collapsed="false">
      <c r="A241" s="33" t="s">
        <v>1069</v>
      </c>
      <c r="B241" s="34" t="str">
        <f aca="false">IF(A241="","saisir code MAEC (colonne A)",RIGHT(A241,4))</f>
        <v>MHU2</v>
      </c>
      <c r="C241" s="34" t="str">
        <f aca="false">IFERROR(VLOOKUP(LEFT(A241,7),Opérateur_Territoire!$B$2:$D$120,2,0),"à saisir (Opérateur_Territoire)")</f>
        <v>PNR Vosges du Nord</v>
      </c>
      <c r="D241" s="34" t="str">
        <f aca="false">LEFT(A241,7)</f>
        <v>GE_VA1N</v>
      </c>
      <c r="E241" s="34" t="str">
        <f aca="false">IFERROR(VLOOKUP(LEFT(A241,7),Opérateur_Territoire!$B$2:$D$120,3,0),"à saisir (Opérateur_Territoire)")</f>
        <v>Vosges du Nord et Alsace bossue – Natura 2000</v>
      </c>
      <c r="F241" s="35" t="str">
        <f aca="false">IFERROR(VLOOKUP(LEFT(A241,7),Opérateur_Territoire!$B$2:$J$120,6,0),"à saisir (Opérateur_Territoire)")</f>
        <v>Parc naturel régional des Vosges du nord</v>
      </c>
      <c r="G241" s="35" t="str">
        <f aca="false">IFERROR(VLOOKUP(LEFT(A241,7),Opérateur_Territoire!$B$2:$J$120,7,0),"à saisir (Opérateur_Territoire)")</f>
        <v>Maison du Parc – 2 place du château – 67290 LA PETITE-PIERRE</v>
      </c>
      <c r="H241" s="35" t="str">
        <f aca="false">IFERROR(VLOOKUP(LEFT(A241,7),Opérateur_Territoire!$B$2:$J$120,8,0),"à saisir (Opérateur_Territoire)")</f>
        <v>06 28 10 32 48</v>
      </c>
      <c r="I241" s="35" t="str">
        <f aca="false">IFERROR(VLOOKUP(LEFT(A241,7),Opérateur_Territoire!$B$2:$J$120,9,0),"à saisir (Opérateur_Territoire)")</f>
        <v>l.figuiere@parc-vosges-nord.fr</v>
      </c>
      <c r="J241" s="35"/>
      <c r="K241" s="35"/>
      <c r="L241" s="36"/>
      <c r="M241" s="80"/>
      <c r="N241" s="80"/>
      <c r="O241" s="81"/>
      <c r="P241" s="82" t="str">
        <f aca="false">IF(AND(M241&lt;&gt;"",O241&lt;&gt;""),M241+O241,IF(AND(N241&lt;&gt;"",O241&lt;&gt;""),N241+O241,""))</f>
        <v/>
      </c>
      <c r="Q241" s="81"/>
      <c r="R241" s="82" t="str">
        <f aca="false">IF(AND(M241&lt;&gt;"",Q241&lt;&gt;""),M241+Q241,IF(AND(N241&lt;&gt;"",Q241&lt;&gt;""),N241+Q241,""))</f>
        <v/>
      </c>
      <c r="S241" s="83"/>
      <c r="T241" s="83"/>
      <c r="U241" s="83"/>
      <c r="V241" s="83"/>
      <c r="W241" s="84"/>
      <c r="X241" s="85"/>
      <c r="Y241" s="86"/>
      <c r="Z241" s="86"/>
      <c r="AA241" s="42"/>
      <c r="AB241" s="87"/>
      <c r="AC241" s="87"/>
      <c r="AD241" s="87"/>
      <c r="AE241" s="42"/>
      <c r="AF241" s="42"/>
      <c r="AG241" s="88"/>
      <c r="AH241" s="42"/>
      <c r="AI241" s="88"/>
      <c r="AJ241" s="42"/>
      <c r="AK241" s="88"/>
      <c r="AL241" s="42"/>
      <c r="AM241" s="88"/>
      <c r="AN241" s="42"/>
      <c r="AO241" s="88"/>
      <c r="AP241" s="42"/>
      <c r="AQ241" s="88"/>
      <c r="AR241" s="42"/>
      <c r="AS241" s="88"/>
      <c r="AT241" s="42"/>
      <c r="AU241" s="88"/>
      <c r="AV241" s="42"/>
      <c r="AW241" s="88"/>
      <c r="AX241" s="42"/>
      <c r="AY241" s="88"/>
      <c r="AZ241" s="42"/>
      <c r="BA241" s="88"/>
      <c r="BB241" s="42"/>
      <c r="BC241" s="88"/>
      <c r="BD241" s="89"/>
      <c r="BE241" s="89"/>
      <c r="BF241" s="90"/>
      <c r="BG241" s="90"/>
      <c r="BH241" s="91"/>
      <c r="BI241" s="92"/>
      <c r="BJ241" s="92"/>
      <c r="AMI241" s="19"/>
      <c r="AMJ241" s="19"/>
    </row>
    <row r="242" s="93" customFormat="true" ht="25.5" hidden="false" customHeight="true" outlineLevel="0" collapsed="false">
      <c r="A242" s="33" t="s">
        <v>1070</v>
      </c>
      <c r="B242" s="34" t="str">
        <f aca="false">IF(A242="","saisir code MAEC (colonne A)",RIGHT(A242,4))</f>
        <v>MHU3</v>
      </c>
      <c r="C242" s="34" t="str">
        <f aca="false">IFERROR(VLOOKUP(LEFT(A242,7),Opérateur_Territoire!$B$2:$D$120,2,0),"à saisir (Opérateur_Territoire)")</f>
        <v>PNR Vosges du Nord</v>
      </c>
      <c r="D242" s="34" t="str">
        <f aca="false">LEFT(A242,7)</f>
        <v>GE_VA1N</v>
      </c>
      <c r="E242" s="34" t="str">
        <f aca="false">IFERROR(VLOOKUP(LEFT(A242,7),Opérateur_Territoire!$B$2:$D$120,3,0),"à saisir (Opérateur_Territoire)")</f>
        <v>Vosges du Nord et Alsace bossue – Natura 2000</v>
      </c>
      <c r="F242" s="35" t="str">
        <f aca="false">IFERROR(VLOOKUP(LEFT(A242,7),Opérateur_Territoire!$B$2:$J$120,6,0),"à saisir (Opérateur_Territoire)")</f>
        <v>Parc naturel régional des Vosges du nord</v>
      </c>
      <c r="G242" s="35" t="str">
        <f aca="false">IFERROR(VLOOKUP(LEFT(A242,7),Opérateur_Territoire!$B$2:$J$120,7,0),"à saisir (Opérateur_Territoire)")</f>
        <v>Maison du Parc – 2 place du château – 67290 LA PETITE-PIERRE</v>
      </c>
      <c r="H242" s="35" t="str">
        <f aca="false">IFERROR(VLOOKUP(LEFT(A242,7),Opérateur_Territoire!$B$2:$J$120,8,0),"à saisir (Opérateur_Territoire)")</f>
        <v>06 28 10 32 48</v>
      </c>
      <c r="I242" s="35" t="str">
        <f aca="false">IFERROR(VLOOKUP(LEFT(A242,7),Opérateur_Territoire!$B$2:$J$120,9,0),"à saisir (Opérateur_Territoire)")</f>
        <v>l.figuiere@parc-vosges-nord.fr</v>
      </c>
      <c r="J242" s="35"/>
      <c r="K242" s="35"/>
      <c r="L242" s="36"/>
      <c r="M242" s="80"/>
      <c r="N242" s="80"/>
      <c r="O242" s="81"/>
      <c r="P242" s="82" t="str">
        <f aca="false">IF(AND(M242&lt;&gt;"",O242&lt;&gt;""),M242+O242,IF(AND(N242&lt;&gt;"",O242&lt;&gt;""),N242+O242,""))</f>
        <v/>
      </c>
      <c r="Q242" s="81"/>
      <c r="R242" s="82" t="str">
        <f aca="false">IF(AND(M242&lt;&gt;"",Q242&lt;&gt;""),M242+Q242,IF(AND(N242&lt;&gt;"",Q242&lt;&gt;""),N242+Q242,""))</f>
        <v/>
      </c>
      <c r="S242" s="83"/>
      <c r="T242" s="83"/>
      <c r="U242" s="83"/>
      <c r="V242" s="83"/>
      <c r="W242" s="84"/>
      <c r="X242" s="85"/>
      <c r="Y242" s="86"/>
      <c r="Z242" s="86"/>
      <c r="AA242" s="42"/>
      <c r="AB242" s="87"/>
      <c r="AC242" s="87"/>
      <c r="AD242" s="87"/>
      <c r="AE242" s="42"/>
      <c r="AF242" s="42"/>
      <c r="AG242" s="88"/>
      <c r="AH242" s="42"/>
      <c r="AI242" s="88"/>
      <c r="AJ242" s="42"/>
      <c r="AK242" s="88"/>
      <c r="AL242" s="42"/>
      <c r="AM242" s="88"/>
      <c r="AN242" s="42"/>
      <c r="AO242" s="88"/>
      <c r="AP242" s="42"/>
      <c r="AQ242" s="88"/>
      <c r="AR242" s="42"/>
      <c r="AS242" s="88"/>
      <c r="AT242" s="42"/>
      <c r="AU242" s="88"/>
      <c r="AV242" s="42"/>
      <c r="AW242" s="88"/>
      <c r="AX242" s="42"/>
      <c r="AY242" s="88"/>
      <c r="AZ242" s="42"/>
      <c r="BA242" s="88"/>
      <c r="BB242" s="42"/>
      <c r="BC242" s="88"/>
      <c r="BD242" s="89"/>
      <c r="BE242" s="89"/>
      <c r="BF242" s="90"/>
      <c r="BG242" s="90"/>
      <c r="BH242" s="91"/>
      <c r="BI242" s="92"/>
      <c r="BJ242" s="92"/>
      <c r="AMI242" s="19"/>
      <c r="AMJ242" s="19"/>
    </row>
    <row r="243" s="93" customFormat="true" ht="25.5" hidden="false" customHeight="true" outlineLevel="0" collapsed="false">
      <c r="A243" s="33" t="s">
        <v>1071</v>
      </c>
      <c r="B243" s="34" t="str">
        <f aca="false">IF(A243="","saisir code MAEC (colonne A)",RIGHT(A243,4))</f>
        <v>ESP3</v>
      </c>
      <c r="C243" s="34" t="str">
        <f aca="false">IFERROR(VLOOKUP(LEFT(A243,7),Opérateur_Territoire!$B$2:$D$120,2,0),"à saisir (Opérateur_Territoire)")</f>
        <v>PNR Vosges du Nord</v>
      </c>
      <c r="D243" s="34" t="str">
        <f aca="false">LEFT(A243,7)</f>
        <v>GE_VA22</v>
      </c>
      <c r="E243" s="34" t="str">
        <f aca="false">IFERROR(VLOOKUP(LEFT(A243,7),Opérateur_Territoire!$B$2:$D$120,3,0),"à saisir (Opérateur_Territoire)")</f>
        <v>Vosges du Nord et Alsace bossue – Biodiversité 2 – Azurés (Agence de l'eau Rhin-Meuse)</v>
      </c>
      <c r="F243" s="35" t="str">
        <f aca="false">IFERROR(VLOOKUP(LEFT(A243,7),Opérateur_Territoire!$B$2:$J$120,6,0),"à saisir (Opérateur_Territoire)")</f>
        <v>Parc naturel régional des Vosges du nord</v>
      </c>
      <c r="G243" s="35" t="str">
        <f aca="false">IFERROR(VLOOKUP(LEFT(A243,7),Opérateur_Territoire!$B$2:$J$120,7,0),"à saisir (Opérateur_Territoire)")</f>
        <v>Maison du Parc – 2 place du château – 67290 LA PETITE-PIERRE</v>
      </c>
      <c r="H243" s="35" t="str">
        <f aca="false">IFERROR(VLOOKUP(LEFT(A243,7),Opérateur_Territoire!$B$2:$J$120,8,0),"à saisir (Opérateur_Territoire)")</f>
        <v>06 28 10 32 48</v>
      </c>
      <c r="I243" s="35" t="str">
        <f aca="false">IFERROR(VLOOKUP(LEFT(A243,7),Opérateur_Territoire!$B$2:$J$120,9,0),"à saisir (Opérateur_Territoire)")</f>
        <v>l.figuiere@parc-vosges-nord.fr</v>
      </c>
      <c r="J243" s="35"/>
      <c r="K243" s="35"/>
      <c r="L243" s="36"/>
      <c r="M243" s="80"/>
      <c r="N243" s="80"/>
      <c r="O243" s="81"/>
      <c r="P243" s="82" t="str">
        <f aca="false">IF(AND(M243&lt;&gt;"",O243&lt;&gt;""),M243+O243,IF(AND(N243&lt;&gt;"",O243&lt;&gt;""),N243+O243,""))</f>
        <v/>
      </c>
      <c r="Q243" s="81"/>
      <c r="R243" s="82" t="str">
        <f aca="false">IF(AND(M243&lt;&gt;"",Q243&lt;&gt;""),M243+Q243,IF(AND(N243&lt;&gt;"",Q243&lt;&gt;""),N243+Q243,""))</f>
        <v/>
      </c>
      <c r="S243" s="83"/>
      <c r="T243" s="83"/>
      <c r="U243" s="83"/>
      <c r="V243" s="83"/>
      <c r="W243" s="84"/>
      <c r="X243" s="85"/>
      <c r="Y243" s="86"/>
      <c r="Z243" s="86"/>
      <c r="AA243" s="42"/>
      <c r="AB243" s="87"/>
      <c r="AC243" s="87"/>
      <c r="AD243" s="87"/>
      <c r="AE243" s="42"/>
      <c r="AF243" s="42"/>
      <c r="AG243" s="88"/>
      <c r="AH243" s="42"/>
      <c r="AI243" s="88"/>
      <c r="AJ243" s="42"/>
      <c r="AK243" s="88"/>
      <c r="AL243" s="42"/>
      <c r="AM243" s="88"/>
      <c r="AN243" s="42"/>
      <c r="AO243" s="88"/>
      <c r="AP243" s="42"/>
      <c r="AQ243" s="88"/>
      <c r="AR243" s="42"/>
      <c r="AS243" s="88"/>
      <c r="AT243" s="42"/>
      <c r="AU243" s="88"/>
      <c r="AV243" s="42"/>
      <c r="AW243" s="88"/>
      <c r="AX243" s="42"/>
      <c r="AY243" s="88"/>
      <c r="AZ243" s="42"/>
      <c r="BA243" s="88"/>
      <c r="BB243" s="42"/>
      <c r="BC243" s="88"/>
      <c r="BD243" s="89"/>
      <c r="BE243" s="89"/>
      <c r="BF243" s="90"/>
      <c r="BG243" s="90"/>
      <c r="BH243" s="91"/>
      <c r="BI243" s="92"/>
      <c r="BJ243" s="92"/>
      <c r="AMI243" s="19"/>
      <c r="AMJ243" s="19"/>
    </row>
    <row r="244" s="93" customFormat="true" ht="25.5" hidden="false" customHeight="true" outlineLevel="0" collapsed="false">
      <c r="A244" s="33" t="s">
        <v>1072</v>
      </c>
      <c r="B244" s="34" t="str">
        <f aca="false">IF(A244="","saisir code MAEC (colonne A)",RIGHT(A244,4))</f>
        <v>MHU1</v>
      </c>
      <c r="C244" s="34" t="str">
        <f aca="false">IFERROR(VLOOKUP(LEFT(A244,7),Opérateur_Territoire!$B$2:$D$120,2,0),"à saisir (Opérateur_Territoire)")</f>
        <v>PNR Vosges du Nord</v>
      </c>
      <c r="D244" s="34" t="str">
        <f aca="false">LEFT(A244,7)</f>
        <v>GE_VA22</v>
      </c>
      <c r="E244" s="34" t="str">
        <f aca="false">IFERROR(VLOOKUP(LEFT(A244,7),Opérateur_Territoire!$B$2:$D$120,3,0),"à saisir (Opérateur_Territoire)")</f>
        <v>Vosges du Nord et Alsace bossue – Biodiversité 2 – Azurés (Agence de l'eau Rhin-Meuse)</v>
      </c>
      <c r="F244" s="35" t="str">
        <f aca="false">IFERROR(VLOOKUP(LEFT(A244,7),Opérateur_Territoire!$B$2:$J$120,6,0),"à saisir (Opérateur_Territoire)")</f>
        <v>Parc naturel régional des Vosges du nord</v>
      </c>
      <c r="G244" s="35" t="str">
        <f aca="false">IFERROR(VLOOKUP(LEFT(A244,7),Opérateur_Territoire!$B$2:$J$120,7,0),"à saisir (Opérateur_Territoire)")</f>
        <v>Maison du Parc – 2 place du château – 67290 LA PETITE-PIERRE</v>
      </c>
      <c r="H244" s="35" t="str">
        <f aca="false">IFERROR(VLOOKUP(LEFT(A244,7),Opérateur_Territoire!$B$2:$J$120,8,0),"à saisir (Opérateur_Territoire)")</f>
        <v>06 28 10 32 48</v>
      </c>
      <c r="I244" s="35" t="str">
        <f aca="false">IFERROR(VLOOKUP(LEFT(A244,7),Opérateur_Territoire!$B$2:$J$120,9,0),"à saisir (Opérateur_Territoire)")</f>
        <v>l.figuiere@parc-vosges-nord.fr</v>
      </c>
      <c r="J244" s="35"/>
      <c r="K244" s="35"/>
      <c r="L244" s="36"/>
      <c r="M244" s="80"/>
      <c r="N244" s="80"/>
      <c r="O244" s="81"/>
      <c r="P244" s="82" t="str">
        <f aca="false">IF(AND(M244&lt;&gt;"",O244&lt;&gt;""),M244+O244,IF(AND(N244&lt;&gt;"",O244&lt;&gt;""),N244+O244,""))</f>
        <v/>
      </c>
      <c r="Q244" s="81"/>
      <c r="R244" s="82" t="str">
        <f aca="false">IF(AND(M244&lt;&gt;"",Q244&lt;&gt;""),M244+Q244,IF(AND(N244&lt;&gt;"",Q244&lt;&gt;""),N244+Q244,""))</f>
        <v/>
      </c>
      <c r="S244" s="83"/>
      <c r="T244" s="83"/>
      <c r="U244" s="83"/>
      <c r="V244" s="83"/>
      <c r="W244" s="84"/>
      <c r="X244" s="85"/>
      <c r="Y244" s="86"/>
      <c r="Z244" s="86"/>
      <c r="AA244" s="42"/>
      <c r="AB244" s="87"/>
      <c r="AC244" s="87"/>
      <c r="AD244" s="87"/>
      <c r="AE244" s="42"/>
      <c r="AF244" s="42"/>
      <c r="AG244" s="88"/>
      <c r="AH244" s="42"/>
      <c r="AI244" s="88"/>
      <c r="AJ244" s="42"/>
      <c r="AK244" s="88"/>
      <c r="AL244" s="42"/>
      <c r="AM244" s="88"/>
      <c r="AN244" s="42"/>
      <c r="AO244" s="88"/>
      <c r="AP244" s="42"/>
      <c r="AQ244" s="88"/>
      <c r="AR244" s="42"/>
      <c r="AS244" s="88"/>
      <c r="AT244" s="42"/>
      <c r="AU244" s="88"/>
      <c r="AV244" s="42"/>
      <c r="AW244" s="88"/>
      <c r="AX244" s="42"/>
      <c r="AY244" s="88"/>
      <c r="AZ244" s="42"/>
      <c r="BA244" s="88"/>
      <c r="BB244" s="42"/>
      <c r="BC244" s="88"/>
      <c r="BD244" s="89"/>
      <c r="BE244" s="89"/>
      <c r="BF244" s="90"/>
      <c r="BG244" s="90"/>
      <c r="BH244" s="91"/>
      <c r="BI244" s="92"/>
      <c r="BJ244" s="92"/>
      <c r="AMI244" s="19"/>
      <c r="AMJ244" s="19"/>
    </row>
    <row r="245" s="93" customFormat="true" ht="25.5" hidden="false" customHeight="true" outlineLevel="0" collapsed="false">
      <c r="A245" s="33" t="s">
        <v>1073</v>
      </c>
      <c r="B245" s="34" t="str">
        <f aca="false">IF(A245="","saisir code MAEC (colonne A)",RIGHT(A245,4))</f>
        <v>ESP3</v>
      </c>
      <c r="C245" s="34" t="str">
        <f aca="false">IFERROR(VLOOKUP(LEFT(A245,7),Opérateur_Territoire!$B$2:$D$120,2,0),"à saisir (Opérateur_Territoire)")</f>
        <v>PNR Vosges du Nord</v>
      </c>
      <c r="D245" s="34" t="str">
        <f aca="false">LEFT(A245,7)</f>
        <v>GE_VA2N</v>
      </c>
      <c r="E245" s="34" t="str">
        <f aca="false">IFERROR(VLOOKUP(LEFT(A245,7),Opérateur_Territoire!$B$2:$D$120,3,0),"à saisir (Opérateur_Territoire)")</f>
        <v>Vosges du Nord et Alsace bossue – Natura 2000 – Azurés</v>
      </c>
      <c r="F245" s="35" t="str">
        <f aca="false">IFERROR(VLOOKUP(LEFT(A245,7),Opérateur_Territoire!$B$2:$J$120,6,0),"à saisir (Opérateur_Territoire)")</f>
        <v>Parc naturel régional des Vosges du nord</v>
      </c>
      <c r="G245" s="35" t="str">
        <f aca="false">IFERROR(VLOOKUP(LEFT(A245,7),Opérateur_Territoire!$B$2:$J$120,7,0),"à saisir (Opérateur_Territoire)")</f>
        <v>Maison du Parc – 2 place du château – 67290 LA PETITE-PIERRE</v>
      </c>
      <c r="H245" s="35" t="str">
        <f aca="false">IFERROR(VLOOKUP(LEFT(A245,7),Opérateur_Territoire!$B$2:$J$120,8,0),"à saisir (Opérateur_Territoire)")</f>
        <v>06 28 10 32 48</v>
      </c>
      <c r="I245" s="35" t="str">
        <f aca="false">IFERROR(VLOOKUP(LEFT(A245,7),Opérateur_Territoire!$B$2:$J$120,9,0),"à saisir (Opérateur_Territoire)")</f>
        <v>l.figuiere@parc-vosges-nord.fr</v>
      </c>
      <c r="J245" s="35"/>
      <c r="K245" s="35"/>
      <c r="L245" s="36"/>
      <c r="M245" s="80"/>
      <c r="N245" s="80"/>
      <c r="O245" s="81"/>
      <c r="P245" s="82" t="str">
        <f aca="false">IF(AND(M245&lt;&gt;"",O245&lt;&gt;""),M245+O245,IF(AND(N245&lt;&gt;"",O245&lt;&gt;""),N245+O245,""))</f>
        <v/>
      </c>
      <c r="Q245" s="81"/>
      <c r="R245" s="82" t="str">
        <f aca="false">IF(AND(M245&lt;&gt;"",Q245&lt;&gt;""),M245+Q245,IF(AND(N245&lt;&gt;"",Q245&lt;&gt;""),N245+Q245,""))</f>
        <v/>
      </c>
      <c r="S245" s="83"/>
      <c r="T245" s="83"/>
      <c r="U245" s="83"/>
      <c r="V245" s="83"/>
      <c r="W245" s="84"/>
      <c r="X245" s="85"/>
      <c r="Y245" s="86"/>
      <c r="Z245" s="86"/>
      <c r="AA245" s="42"/>
      <c r="AB245" s="87"/>
      <c r="AC245" s="87"/>
      <c r="AD245" s="87"/>
      <c r="AE245" s="42"/>
      <c r="AF245" s="42"/>
      <c r="AG245" s="88"/>
      <c r="AH245" s="42"/>
      <c r="AI245" s="88"/>
      <c r="AJ245" s="42"/>
      <c r="AK245" s="88"/>
      <c r="AL245" s="42"/>
      <c r="AM245" s="88"/>
      <c r="AN245" s="42"/>
      <c r="AO245" s="88"/>
      <c r="AP245" s="42"/>
      <c r="AQ245" s="88"/>
      <c r="AR245" s="42"/>
      <c r="AS245" s="88"/>
      <c r="AT245" s="42"/>
      <c r="AU245" s="88"/>
      <c r="AV245" s="42"/>
      <c r="AW245" s="88"/>
      <c r="AX245" s="42"/>
      <c r="AY245" s="88"/>
      <c r="AZ245" s="42"/>
      <c r="BA245" s="88"/>
      <c r="BB245" s="42"/>
      <c r="BC245" s="88"/>
      <c r="BD245" s="89"/>
      <c r="BE245" s="89"/>
      <c r="BF245" s="90"/>
      <c r="BG245" s="90"/>
      <c r="BH245" s="91"/>
      <c r="BI245" s="92"/>
      <c r="BJ245" s="92"/>
      <c r="AMI245" s="19"/>
      <c r="AMJ245" s="19"/>
    </row>
    <row r="246" s="98" customFormat="true" ht="25.5" hidden="false" customHeight="true" outlineLevel="0" collapsed="false">
      <c r="A246" s="33" t="s">
        <v>1074</v>
      </c>
      <c r="B246" s="34" t="str">
        <f aca="false">IF(A246="","saisir code MAEC (colonne A)",RIGHT(A246,4))</f>
        <v>MHU1</v>
      </c>
      <c r="C246" s="34" t="str">
        <f aca="false">IFERROR(VLOOKUP(LEFT(A246,7),Opérateur_Territoire!$B$2:$D$120,2,0),"à saisir (Opérateur_Territoire)")</f>
        <v>PNR Vosges du Nord</v>
      </c>
      <c r="D246" s="34" t="str">
        <f aca="false">LEFT(A246,7)</f>
        <v>GE_VA2N</v>
      </c>
      <c r="E246" s="34" t="str">
        <f aca="false">IFERROR(VLOOKUP(LEFT(A246,7),Opérateur_Territoire!$B$2:$D$120,3,0),"à saisir (Opérateur_Territoire)")</f>
        <v>Vosges du Nord et Alsace bossue – Natura 2000 – Azurés</v>
      </c>
      <c r="F246" s="35" t="str">
        <f aca="false">IFERROR(VLOOKUP(LEFT(A246,7),Opérateur_Territoire!$B$2:$J$120,6,0),"à saisir (Opérateur_Territoire)")</f>
        <v>Parc naturel régional des Vosges du nord</v>
      </c>
      <c r="G246" s="35" t="str">
        <f aca="false">IFERROR(VLOOKUP(LEFT(A246,7),Opérateur_Territoire!$B$2:$J$120,7,0),"à saisir (Opérateur_Territoire)")</f>
        <v>Maison du Parc – 2 place du château – 67290 LA PETITE-PIERRE</v>
      </c>
      <c r="H246" s="35" t="str">
        <f aca="false">IFERROR(VLOOKUP(LEFT(A246,7),Opérateur_Territoire!$B$2:$J$120,8,0),"à saisir (Opérateur_Territoire)")</f>
        <v>06 28 10 32 48</v>
      </c>
      <c r="I246" s="35" t="str">
        <f aca="false">IFERROR(VLOOKUP(LEFT(A246,7),Opérateur_Territoire!$B$2:$J$120,9,0),"à saisir (Opérateur_Territoire)")</f>
        <v>l.figuiere@parc-vosges-nord.fr</v>
      </c>
      <c r="J246" s="35"/>
      <c r="K246" s="35"/>
      <c r="L246" s="36"/>
      <c r="M246" s="80"/>
      <c r="N246" s="80"/>
      <c r="O246" s="81"/>
      <c r="P246" s="82" t="str">
        <f aca="false">IF(AND(M246&lt;&gt;"",O246&lt;&gt;""),M246+O246,IF(AND(N246&lt;&gt;"",O246&lt;&gt;""),N246+O246,""))</f>
        <v/>
      </c>
      <c r="Q246" s="81"/>
      <c r="R246" s="82" t="str">
        <f aca="false">IF(AND(M246&lt;&gt;"",Q246&lt;&gt;""),M246+Q246,IF(AND(N246&lt;&gt;"",Q246&lt;&gt;""),N246+Q246,""))</f>
        <v/>
      </c>
      <c r="S246" s="83"/>
      <c r="T246" s="83"/>
      <c r="U246" s="83"/>
      <c r="V246" s="83"/>
      <c r="W246" s="84"/>
      <c r="X246" s="85"/>
      <c r="Y246" s="86"/>
      <c r="Z246" s="86"/>
      <c r="AA246" s="42"/>
      <c r="AB246" s="87"/>
      <c r="AC246" s="87"/>
      <c r="AD246" s="87"/>
      <c r="AE246" s="42"/>
      <c r="AF246" s="42"/>
      <c r="AG246" s="88"/>
      <c r="AH246" s="42"/>
      <c r="AI246" s="88"/>
      <c r="AJ246" s="42"/>
      <c r="AK246" s="88"/>
      <c r="AL246" s="42"/>
      <c r="AM246" s="88"/>
      <c r="AN246" s="42"/>
      <c r="AO246" s="88"/>
      <c r="AP246" s="42"/>
      <c r="AQ246" s="88"/>
      <c r="AR246" s="42"/>
      <c r="AS246" s="88"/>
      <c r="AT246" s="42"/>
      <c r="AU246" s="88"/>
      <c r="AV246" s="42"/>
      <c r="AW246" s="88"/>
      <c r="AX246" s="42"/>
      <c r="AY246" s="88"/>
      <c r="AZ246" s="42"/>
      <c r="BA246" s="88"/>
      <c r="BB246" s="42"/>
      <c r="BC246" s="88"/>
      <c r="BD246" s="89"/>
      <c r="BE246" s="89"/>
      <c r="BF246" s="90"/>
      <c r="BG246" s="90"/>
      <c r="BH246" s="91"/>
      <c r="BI246" s="92"/>
      <c r="BJ246" s="92"/>
      <c r="AMI246" s="19"/>
      <c r="AMJ246" s="19"/>
    </row>
    <row r="247" s="98" customFormat="true" ht="25.5" hidden="false" customHeight="true" outlineLevel="0" collapsed="false">
      <c r="A247" s="33" t="s">
        <v>1075</v>
      </c>
      <c r="B247" s="34" t="str">
        <f aca="false">IF(A247="","saisir code MAEC (colonne A)",RIGHT(A247,4))</f>
        <v>ESP2</v>
      </c>
      <c r="C247" s="34" t="str">
        <f aca="false">IFERROR(VLOOKUP(LEFT(A247,7),Opérateur_Territoire!$B$2:$D$120,2,0),"à saisir (Opérateur_Territoire)")</f>
        <v>PNR Vosges du Nord – AMEM</v>
      </c>
      <c r="D247" s="34" t="str">
        <f aca="false">LEFT(A247,7)</f>
        <v>GE_VM15</v>
      </c>
      <c r="E247" s="34" t="str">
        <f aca="false">IFERROR(VLOOKUP(LEFT(A247,7),Opérateur_Territoire!$B$2:$D$120,3,0),"à saisir (Opérateur_Territoire)")</f>
        <v>Vosges mosellanes – PNR des Vosges du Nord – Biodiversité (Agence de l'eau Rhin-Meuse)</v>
      </c>
      <c r="F247" s="35" t="str">
        <f aca="false">IFERROR(VLOOKUP(LEFT(A247,7),Opérateur_Territoire!$B$2:$J$120,6,0),"à saisir (Opérateur_Territoire)")</f>
        <v>Association mosellane d’économie montagnarde (AMEM)</v>
      </c>
      <c r="G247" s="35" t="str">
        <f aca="false">IFERROR(VLOOKUP(LEFT(A247,7),Opérateur_Territoire!$B$2:$J$120,7,0),"à saisir (Opérateur_Territoire)")</f>
        <v>4 place de la mairie – 57720 VOLMUNSTER</v>
      </c>
      <c r="H247" s="35" t="str">
        <f aca="false">IFERROR(VLOOKUP(LEFT(A247,7),Opérateur_Territoire!$B$2:$J$120,8,0),"à saisir (Opérateur_Territoire)")</f>
        <v>03 72 29 02 61 ; Coordination : 06 51 73 52 81 ; Chargé(e) de mission agroenvironnement : 06 75 68 85 06</v>
      </c>
      <c r="I247" s="35" t="str">
        <f aca="false">IFERROR(VLOOKUP(LEFT(A247,7),Opérateur_Territoire!$B$2:$J$120,9,0),"à saisir (Opérateur_Territoire)")</f>
        <v>amem57@orange.fr</v>
      </c>
      <c r="J247" s="35"/>
      <c r="K247" s="35"/>
      <c r="L247" s="36"/>
      <c r="M247" s="80"/>
      <c r="N247" s="80"/>
      <c r="O247" s="81"/>
      <c r="P247" s="82" t="str">
        <f aca="false">IF(AND(M247&lt;&gt;"",O247&lt;&gt;""),M247+O247,IF(AND(N247&lt;&gt;"",O247&lt;&gt;""),N247+O247,""))</f>
        <v/>
      </c>
      <c r="Q247" s="81"/>
      <c r="R247" s="82" t="str">
        <f aca="false">IF(AND(M247&lt;&gt;"",Q247&lt;&gt;""),M247+Q247,IF(AND(N247&lt;&gt;"",Q247&lt;&gt;""),N247+Q247,""))</f>
        <v/>
      </c>
      <c r="S247" s="83"/>
      <c r="T247" s="83"/>
      <c r="U247" s="83"/>
      <c r="V247" s="83"/>
      <c r="W247" s="84"/>
      <c r="X247" s="85"/>
      <c r="Y247" s="86"/>
      <c r="Z247" s="86"/>
      <c r="AA247" s="42"/>
      <c r="AB247" s="87"/>
      <c r="AC247" s="87"/>
      <c r="AD247" s="87"/>
      <c r="AE247" s="42"/>
      <c r="AF247" s="42"/>
      <c r="AG247" s="88"/>
      <c r="AH247" s="42"/>
      <c r="AI247" s="88"/>
      <c r="AJ247" s="42"/>
      <c r="AK247" s="88"/>
      <c r="AL247" s="42"/>
      <c r="AM247" s="88"/>
      <c r="AN247" s="42"/>
      <c r="AO247" s="88"/>
      <c r="AP247" s="42"/>
      <c r="AQ247" s="88"/>
      <c r="AR247" s="42"/>
      <c r="AS247" s="88"/>
      <c r="AT247" s="42"/>
      <c r="AU247" s="88"/>
      <c r="AV247" s="42"/>
      <c r="AW247" s="88"/>
      <c r="AX247" s="42"/>
      <c r="AY247" s="88"/>
      <c r="AZ247" s="42"/>
      <c r="BA247" s="88"/>
      <c r="BB247" s="42"/>
      <c r="BC247" s="88"/>
      <c r="BD247" s="89"/>
      <c r="BE247" s="89"/>
      <c r="BF247" s="90"/>
      <c r="BG247" s="90"/>
      <c r="BH247" s="91"/>
      <c r="BI247" s="92"/>
      <c r="BJ247" s="92"/>
      <c r="AMI247" s="19"/>
      <c r="AMJ247" s="19"/>
    </row>
    <row r="248" s="98" customFormat="true" ht="25.5" hidden="false" customHeight="true" outlineLevel="0" collapsed="false">
      <c r="A248" s="33" t="s">
        <v>1076</v>
      </c>
      <c r="B248" s="34" t="str">
        <f aca="false">IF(A248="","saisir code MAEC (colonne A)",RIGHT(A248,4))</f>
        <v>ESP4</v>
      </c>
      <c r="C248" s="34" t="str">
        <f aca="false">IFERROR(VLOOKUP(LEFT(A248,7),Opérateur_Territoire!$B$2:$D$120,2,0),"à saisir (Opérateur_Territoire)")</f>
        <v>PNR Vosges du Nord – AMEM</v>
      </c>
      <c r="D248" s="34" t="str">
        <f aca="false">LEFT(A248,7)</f>
        <v>GE_VM15</v>
      </c>
      <c r="E248" s="34" t="str">
        <f aca="false">IFERROR(VLOOKUP(LEFT(A248,7),Opérateur_Territoire!$B$2:$D$120,3,0),"à saisir (Opérateur_Territoire)")</f>
        <v>Vosges mosellanes – PNR des Vosges du Nord – Biodiversité (Agence de l'eau Rhin-Meuse)</v>
      </c>
      <c r="F248" s="35" t="str">
        <f aca="false">IFERROR(VLOOKUP(LEFT(A248,7),Opérateur_Territoire!$B$2:$J$120,6,0),"à saisir (Opérateur_Territoire)")</f>
        <v>Association mosellane d’économie montagnarde (AMEM)</v>
      </c>
      <c r="G248" s="35" t="str">
        <f aca="false">IFERROR(VLOOKUP(LEFT(A248,7),Opérateur_Territoire!$B$2:$J$120,7,0),"à saisir (Opérateur_Territoire)")</f>
        <v>4 place de la mairie – 57720 VOLMUNSTER</v>
      </c>
      <c r="H248" s="35" t="str">
        <f aca="false">IFERROR(VLOOKUP(LEFT(A248,7),Opérateur_Territoire!$B$2:$J$120,8,0),"à saisir (Opérateur_Territoire)")</f>
        <v>03 72 29 02 61 ; Coordination : 06 51 73 52 81 ; Chargé(e) de mission agroenvironnement : 06 75 68 85 06</v>
      </c>
      <c r="I248" s="35" t="str">
        <f aca="false">IFERROR(VLOOKUP(LEFT(A248,7),Opérateur_Territoire!$B$2:$J$120,9,0),"à saisir (Opérateur_Territoire)")</f>
        <v>amem57@orange.fr</v>
      </c>
      <c r="J248" s="35"/>
      <c r="K248" s="35"/>
      <c r="L248" s="36"/>
      <c r="M248" s="80"/>
      <c r="N248" s="80"/>
      <c r="O248" s="81"/>
      <c r="P248" s="82" t="str">
        <f aca="false">IF(AND(M248&lt;&gt;"",O248&lt;&gt;""),M248+O248,IF(AND(N248&lt;&gt;"",O248&lt;&gt;""),N248+O248,""))</f>
        <v/>
      </c>
      <c r="Q248" s="81"/>
      <c r="R248" s="82" t="str">
        <f aca="false">IF(AND(M248&lt;&gt;"",Q248&lt;&gt;""),M248+Q248,IF(AND(N248&lt;&gt;"",Q248&lt;&gt;""),N248+Q248,""))</f>
        <v/>
      </c>
      <c r="S248" s="83"/>
      <c r="T248" s="83"/>
      <c r="U248" s="83"/>
      <c r="V248" s="83"/>
      <c r="W248" s="84"/>
      <c r="X248" s="85"/>
      <c r="Y248" s="86"/>
      <c r="Z248" s="86"/>
      <c r="AA248" s="42"/>
      <c r="AB248" s="87"/>
      <c r="AC248" s="87"/>
      <c r="AD248" s="87"/>
      <c r="AE248" s="42"/>
      <c r="AF248" s="42"/>
      <c r="AG248" s="88"/>
      <c r="AH248" s="42"/>
      <c r="AI248" s="88"/>
      <c r="AJ248" s="42"/>
      <c r="AK248" s="88"/>
      <c r="AL248" s="42"/>
      <c r="AM248" s="88"/>
      <c r="AN248" s="42"/>
      <c r="AO248" s="88"/>
      <c r="AP248" s="42"/>
      <c r="AQ248" s="88"/>
      <c r="AR248" s="42"/>
      <c r="AS248" s="88"/>
      <c r="AT248" s="42"/>
      <c r="AU248" s="88"/>
      <c r="AV248" s="42"/>
      <c r="AW248" s="88"/>
      <c r="AX248" s="42"/>
      <c r="AY248" s="88"/>
      <c r="AZ248" s="42"/>
      <c r="BA248" s="88"/>
      <c r="BB248" s="42"/>
      <c r="BC248" s="88"/>
      <c r="BD248" s="89"/>
      <c r="BE248" s="89"/>
      <c r="BF248" s="90"/>
      <c r="BG248" s="90"/>
      <c r="BH248" s="91"/>
      <c r="BI248" s="92"/>
      <c r="BJ248" s="92"/>
      <c r="AMI248" s="19"/>
      <c r="AMJ248" s="19"/>
    </row>
    <row r="249" s="98" customFormat="true" ht="25.5" hidden="false" customHeight="true" outlineLevel="0" collapsed="false">
      <c r="A249" s="33" t="s">
        <v>1077</v>
      </c>
      <c r="B249" s="34" t="str">
        <f aca="false">IF(A249="","saisir code MAEC (colonne A)",RIGHT(A249,4))</f>
        <v>MHU1</v>
      </c>
      <c r="C249" s="34" t="str">
        <f aca="false">IFERROR(VLOOKUP(LEFT(A249,7),Opérateur_Territoire!$B$2:$D$120,2,0),"à saisir (Opérateur_Territoire)")</f>
        <v>PNR Vosges du Nord – AMEM</v>
      </c>
      <c r="D249" s="34" t="str">
        <f aca="false">LEFT(A249,7)</f>
        <v>GE_VM15</v>
      </c>
      <c r="E249" s="34" t="str">
        <f aca="false">IFERROR(VLOOKUP(LEFT(A249,7),Opérateur_Territoire!$B$2:$D$120,3,0),"à saisir (Opérateur_Territoire)")</f>
        <v>Vosges mosellanes – PNR des Vosges du Nord – Biodiversité (Agence de l'eau Rhin-Meuse)</v>
      </c>
      <c r="F249" s="35" t="str">
        <f aca="false">IFERROR(VLOOKUP(LEFT(A249,7),Opérateur_Territoire!$B$2:$J$120,6,0),"à saisir (Opérateur_Territoire)")</f>
        <v>Association mosellane d’économie montagnarde (AMEM)</v>
      </c>
      <c r="G249" s="35" t="str">
        <f aca="false">IFERROR(VLOOKUP(LEFT(A249,7),Opérateur_Territoire!$B$2:$J$120,7,0),"à saisir (Opérateur_Territoire)")</f>
        <v>4 place de la mairie – 57720 VOLMUNSTER</v>
      </c>
      <c r="H249" s="35" t="str">
        <f aca="false">IFERROR(VLOOKUP(LEFT(A249,7),Opérateur_Territoire!$B$2:$J$120,8,0),"à saisir (Opérateur_Territoire)")</f>
        <v>03 72 29 02 61 ; Coordination : 06 51 73 52 81 ; Chargé(e) de mission agroenvironnement : 06 75 68 85 06</v>
      </c>
      <c r="I249" s="35" t="str">
        <f aca="false">IFERROR(VLOOKUP(LEFT(A249,7),Opérateur_Territoire!$B$2:$J$120,9,0),"à saisir (Opérateur_Territoire)")</f>
        <v>amem57@orange.fr</v>
      </c>
      <c r="J249" s="35"/>
      <c r="K249" s="35"/>
      <c r="L249" s="36"/>
      <c r="M249" s="80"/>
      <c r="N249" s="80"/>
      <c r="O249" s="81"/>
      <c r="P249" s="82" t="str">
        <f aca="false">IF(AND(M249&lt;&gt;"",O249&lt;&gt;""),M249+O249,IF(AND(N249&lt;&gt;"",O249&lt;&gt;""),N249+O249,""))</f>
        <v/>
      </c>
      <c r="Q249" s="81"/>
      <c r="R249" s="82" t="str">
        <f aca="false">IF(AND(M249&lt;&gt;"",Q249&lt;&gt;""),M249+Q249,IF(AND(N249&lt;&gt;"",Q249&lt;&gt;""),N249+Q249,""))</f>
        <v/>
      </c>
      <c r="S249" s="83"/>
      <c r="T249" s="83"/>
      <c r="U249" s="83"/>
      <c r="V249" s="83"/>
      <c r="W249" s="84"/>
      <c r="X249" s="85"/>
      <c r="Y249" s="86"/>
      <c r="Z249" s="86"/>
      <c r="AA249" s="42"/>
      <c r="AB249" s="87"/>
      <c r="AC249" s="87"/>
      <c r="AD249" s="87"/>
      <c r="AE249" s="42"/>
      <c r="AF249" s="42"/>
      <c r="AG249" s="88"/>
      <c r="AH249" s="42"/>
      <c r="AI249" s="88"/>
      <c r="AJ249" s="42"/>
      <c r="AK249" s="88"/>
      <c r="AL249" s="42"/>
      <c r="AM249" s="88"/>
      <c r="AN249" s="42"/>
      <c r="AO249" s="88"/>
      <c r="AP249" s="42"/>
      <c r="AQ249" s="88"/>
      <c r="AR249" s="42"/>
      <c r="AS249" s="88"/>
      <c r="AT249" s="42"/>
      <c r="AU249" s="88"/>
      <c r="AV249" s="42"/>
      <c r="AW249" s="88"/>
      <c r="AX249" s="42"/>
      <c r="AY249" s="88"/>
      <c r="AZ249" s="42"/>
      <c r="BA249" s="88"/>
      <c r="BB249" s="42"/>
      <c r="BC249" s="88"/>
      <c r="BD249" s="89"/>
      <c r="BE249" s="89"/>
      <c r="BF249" s="90"/>
      <c r="BG249" s="90"/>
      <c r="BH249" s="91"/>
      <c r="BI249" s="92"/>
      <c r="BJ249" s="92"/>
      <c r="AMI249" s="19"/>
      <c r="AMJ249" s="19"/>
    </row>
    <row r="250" s="98" customFormat="true" ht="25.5" hidden="false" customHeight="true" outlineLevel="0" collapsed="false">
      <c r="A250" s="33" t="s">
        <v>1078</v>
      </c>
      <c r="B250" s="34" t="str">
        <f aca="false">IF(A250="","saisir code MAEC (colonne A)",RIGHT(A250,4))</f>
        <v>MHU2</v>
      </c>
      <c r="C250" s="34" t="str">
        <f aca="false">IFERROR(VLOOKUP(LEFT(A250,7),Opérateur_Territoire!$B$2:$D$120,2,0),"à saisir (Opérateur_Territoire)")</f>
        <v>PNR Vosges du Nord – AMEM</v>
      </c>
      <c r="D250" s="34" t="str">
        <f aca="false">LEFT(A250,7)</f>
        <v>GE_VM15</v>
      </c>
      <c r="E250" s="34" t="str">
        <f aca="false">IFERROR(VLOOKUP(LEFT(A250,7),Opérateur_Territoire!$B$2:$D$120,3,0),"à saisir (Opérateur_Territoire)")</f>
        <v>Vosges mosellanes – PNR des Vosges du Nord – Biodiversité (Agence de l'eau Rhin-Meuse)</v>
      </c>
      <c r="F250" s="35" t="str">
        <f aca="false">IFERROR(VLOOKUP(LEFT(A250,7),Opérateur_Territoire!$B$2:$J$120,6,0),"à saisir (Opérateur_Territoire)")</f>
        <v>Association mosellane d’économie montagnarde (AMEM)</v>
      </c>
      <c r="G250" s="35" t="str">
        <f aca="false">IFERROR(VLOOKUP(LEFT(A250,7),Opérateur_Territoire!$B$2:$J$120,7,0),"à saisir (Opérateur_Territoire)")</f>
        <v>4 place de la mairie – 57720 VOLMUNSTER</v>
      </c>
      <c r="H250" s="35" t="str">
        <f aca="false">IFERROR(VLOOKUP(LEFT(A250,7),Opérateur_Territoire!$B$2:$J$120,8,0),"à saisir (Opérateur_Territoire)")</f>
        <v>03 72 29 02 61 ; Coordination : 06 51 73 52 81 ; Chargé(e) de mission agroenvironnement : 06 75 68 85 06</v>
      </c>
      <c r="I250" s="35" t="str">
        <f aca="false">IFERROR(VLOOKUP(LEFT(A250,7),Opérateur_Territoire!$B$2:$J$120,9,0),"à saisir (Opérateur_Territoire)")</f>
        <v>amem57@orange.fr</v>
      </c>
      <c r="J250" s="35"/>
      <c r="K250" s="35"/>
      <c r="L250" s="36"/>
      <c r="M250" s="80"/>
      <c r="N250" s="80"/>
      <c r="O250" s="81"/>
      <c r="P250" s="82" t="str">
        <f aca="false">IF(AND(M250&lt;&gt;"",O250&lt;&gt;""),M250+O250,IF(AND(N250&lt;&gt;"",O250&lt;&gt;""),N250+O250,""))</f>
        <v/>
      </c>
      <c r="Q250" s="81"/>
      <c r="R250" s="82" t="str">
        <f aca="false">IF(AND(M250&lt;&gt;"",Q250&lt;&gt;""),M250+Q250,IF(AND(N250&lt;&gt;"",Q250&lt;&gt;""),N250+Q250,""))</f>
        <v/>
      </c>
      <c r="S250" s="83"/>
      <c r="T250" s="83"/>
      <c r="U250" s="83"/>
      <c r="V250" s="83"/>
      <c r="W250" s="84"/>
      <c r="X250" s="85"/>
      <c r="Y250" s="86"/>
      <c r="Z250" s="86"/>
      <c r="AA250" s="42"/>
      <c r="AB250" s="87"/>
      <c r="AC250" s="87"/>
      <c r="AD250" s="87"/>
      <c r="AE250" s="42"/>
      <c r="AF250" s="42"/>
      <c r="AG250" s="88"/>
      <c r="AH250" s="42"/>
      <c r="AI250" s="88"/>
      <c r="AJ250" s="42"/>
      <c r="AK250" s="88"/>
      <c r="AL250" s="42"/>
      <c r="AM250" s="88"/>
      <c r="AN250" s="42"/>
      <c r="AO250" s="88"/>
      <c r="AP250" s="42"/>
      <c r="AQ250" s="88"/>
      <c r="AR250" s="42"/>
      <c r="AS250" s="88"/>
      <c r="AT250" s="42"/>
      <c r="AU250" s="88"/>
      <c r="AV250" s="42"/>
      <c r="AW250" s="88"/>
      <c r="AX250" s="42"/>
      <c r="AY250" s="88"/>
      <c r="AZ250" s="42"/>
      <c r="BA250" s="88"/>
      <c r="BB250" s="42"/>
      <c r="BC250" s="88"/>
      <c r="BD250" s="89"/>
      <c r="BE250" s="89"/>
      <c r="BF250" s="90"/>
      <c r="BG250" s="90"/>
      <c r="BH250" s="91"/>
      <c r="BI250" s="92"/>
      <c r="BJ250" s="92"/>
      <c r="AMI250" s="19"/>
      <c r="AMJ250" s="19"/>
    </row>
    <row r="251" s="98" customFormat="true" ht="25.5" hidden="false" customHeight="true" outlineLevel="0" collapsed="false">
      <c r="A251" s="33" t="s">
        <v>1079</v>
      </c>
      <c r="B251" s="34" t="str">
        <f aca="false">IF(A251="","saisir code MAEC (colonne A)",RIGHT(A251,4))</f>
        <v>ESP2</v>
      </c>
      <c r="C251" s="34" t="str">
        <f aca="false">IFERROR(VLOOKUP(LEFT(A251,7),Opérateur_Territoire!$B$2:$D$120,2,0),"à saisir (Opérateur_Territoire)")</f>
        <v>PNR Vosges du Nord – AMEM</v>
      </c>
      <c r="D251" s="34" t="str">
        <f aca="false">LEFT(A251,7)</f>
        <v>GE_VM22</v>
      </c>
      <c r="E251" s="34" t="str">
        <f aca="false">IFERROR(VLOOKUP(LEFT(A251,7),Opérateur_Territoire!$B$2:$D$120,3,0),"à saisir (Opérateur_Territoire)")</f>
        <v>Vosges mosellanes – PNR des Vosges du Nord – Biodiversité 2 – Damier de la Succise (Agence de l'eau Rhin-Meuse)</v>
      </c>
      <c r="F251" s="35" t="str">
        <f aca="false">IFERROR(VLOOKUP(LEFT(A251,7),Opérateur_Territoire!$B$2:$J$120,6,0),"à saisir (Opérateur_Territoire)")</f>
        <v>Association mosellane d’économie montagnarde (AMEM)</v>
      </c>
      <c r="G251" s="35" t="str">
        <f aca="false">IFERROR(VLOOKUP(LEFT(A251,7),Opérateur_Territoire!$B$2:$J$120,7,0),"à saisir (Opérateur_Territoire)")</f>
        <v>4 place de la mairie – 57720 VOLMUNSTER</v>
      </c>
      <c r="H251" s="35" t="str">
        <f aca="false">IFERROR(VLOOKUP(LEFT(A251,7),Opérateur_Territoire!$B$2:$J$120,8,0),"à saisir (Opérateur_Territoire)")</f>
        <v>03 72 29 02 61 ; Coordination : 06 51 73 52 81 ; Chargé(e) de mission agroenvironnement : 06 75 68 85 06</v>
      </c>
      <c r="I251" s="35" t="str">
        <f aca="false">IFERROR(VLOOKUP(LEFT(A251,7),Opérateur_Territoire!$B$2:$J$120,9,0),"à saisir (Opérateur_Territoire)")</f>
        <v>amem57@orange.fr</v>
      </c>
      <c r="J251" s="35"/>
      <c r="K251" s="35"/>
      <c r="L251" s="36"/>
      <c r="M251" s="80"/>
      <c r="N251" s="80"/>
      <c r="O251" s="81"/>
      <c r="P251" s="82" t="str">
        <f aca="false">IF(AND(M251&lt;&gt;"",O251&lt;&gt;""),M251+O251,IF(AND(N251&lt;&gt;"",O251&lt;&gt;""),N251+O251,""))</f>
        <v/>
      </c>
      <c r="Q251" s="81"/>
      <c r="R251" s="82" t="str">
        <f aca="false">IF(AND(M251&lt;&gt;"",Q251&lt;&gt;""),M251+Q251,IF(AND(N251&lt;&gt;"",Q251&lt;&gt;""),N251+Q251,""))</f>
        <v/>
      </c>
      <c r="S251" s="83"/>
      <c r="T251" s="83"/>
      <c r="U251" s="83"/>
      <c r="V251" s="83"/>
      <c r="W251" s="84"/>
      <c r="X251" s="85"/>
      <c r="Y251" s="86"/>
      <c r="Z251" s="86"/>
      <c r="AA251" s="42"/>
      <c r="AB251" s="87"/>
      <c r="AC251" s="87"/>
      <c r="AD251" s="87"/>
      <c r="AE251" s="42"/>
      <c r="AF251" s="42"/>
      <c r="AG251" s="88"/>
      <c r="AH251" s="42"/>
      <c r="AI251" s="88"/>
      <c r="AJ251" s="42"/>
      <c r="AK251" s="88"/>
      <c r="AL251" s="42"/>
      <c r="AM251" s="88"/>
      <c r="AN251" s="42"/>
      <c r="AO251" s="88"/>
      <c r="AP251" s="42"/>
      <c r="AQ251" s="88"/>
      <c r="AR251" s="42"/>
      <c r="AS251" s="88"/>
      <c r="AT251" s="42"/>
      <c r="AU251" s="88"/>
      <c r="AV251" s="42"/>
      <c r="AW251" s="88"/>
      <c r="AX251" s="42"/>
      <c r="AY251" s="88"/>
      <c r="AZ251" s="42"/>
      <c r="BA251" s="88"/>
      <c r="BB251" s="42"/>
      <c r="BC251" s="88"/>
      <c r="BD251" s="89"/>
      <c r="BE251" s="89"/>
      <c r="BF251" s="90"/>
      <c r="BG251" s="90"/>
      <c r="BH251" s="91"/>
      <c r="BI251" s="92"/>
      <c r="BJ251" s="92"/>
      <c r="AMI251" s="19"/>
      <c r="AMJ251" s="19"/>
    </row>
    <row r="252" s="98" customFormat="true" ht="25.5" hidden="false" customHeight="true" outlineLevel="0" collapsed="false">
      <c r="A252" s="33" t="s">
        <v>1080</v>
      </c>
      <c r="B252" s="34" t="str">
        <f aca="false">IF(A252="","saisir code MAEC (colonne A)",RIGHT(A252,4))</f>
        <v>MHU1</v>
      </c>
      <c r="C252" s="34" t="str">
        <f aca="false">IFERROR(VLOOKUP(LEFT(A252,7),Opérateur_Territoire!$B$2:$D$120,2,0),"à saisir (Opérateur_Territoire)")</f>
        <v>PNR Vosges du Nord – AMEM</v>
      </c>
      <c r="D252" s="34" t="str">
        <f aca="false">LEFT(A252,7)</f>
        <v>GE_VM22</v>
      </c>
      <c r="E252" s="34" t="str">
        <f aca="false">IFERROR(VLOOKUP(LEFT(A252,7),Opérateur_Territoire!$B$2:$D$120,3,0),"à saisir (Opérateur_Territoire)")</f>
        <v>Vosges mosellanes – PNR des Vosges du Nord – Biodiversité 2 – Damier de la Succise (Agence de l'eau Rhin-Meuse)</v>
      </c>
      <c r="F252" s="35" t="str">
        <f aca="false">IFERROR(VLOOKUP(LEFT(A252,7),Opérateur_Territoire!$B$2:$J$120,6,0),"à saisir (Opérateur_Territoire)")</f>
        <v>Association mosellane d’économie montagnarde (AMEM)</v>
      </c>
      <c r="G252" s="35" t="str">
        <f aca="false">IFERROR(VLOOKUP(LEFT(A252,7),Opérateur_Territoire!$B$2:$J$120,7,0),"à saisir (Opérateur_Territoire)")</f>
        <v>4 place de la mairie – 57720 VOLMUNSTER</v>
      </c>
      <c r="H252" s="35" t="str">
        <f aca="false">IFERROR(VLOOKUP(LEFT(A252,7),Opérateur_Territoire!$B$2:$J$120,8,0),"à saisir (Opérateur_Territoire)")</f>
        <v>03 72 29 02 61 ; Coordination : 06 51 73 52 81 ; Chargé(e) de mission agroenvironnement : 06 75 68 85 06</v>
      </c>
      <c r="I252" s="35" t="str">
        <f aca="false">IFERROR(VLOOKUP(LEFT(A252,7),Opérateur_Territoire!$B$2:$J$120,9,0),"à saisir (Opérateur_Territoire)")</f>
        <v>amem57@orange.fr</v>
      </c>
      <c r="J252" s="35"/>
      <c r="K252" s="35"/>
      <c r="L252" s="36"/>
      <c r="M252" s="80"/>
      <c r="N252" s="80"/>
      <c r="O252" s="81"/>
      <c r="P252" s="82" t="str">
        <f aca="false">IF(AND(M252&lt;&gt;"",O252&lt;&gt;""),M252+O252,IF(AND(N252&lt;&gt;"",O252&lt;&gt;""),N252+O252,""))</f>
        <v/>
      </c>
      <c r="Q252" s="81"/>
      <c r="R252" s="82" t="str">
        <f aca="false">IF(AND(M252&lt;&gt;"",Q252&lt;&gt;""),M252+Q252,IF(AND(N252&lt;&gt;"",Q252&lt;&gt;""),N252+Q252,""))</f>
        <v/>
      </c>
      <c r="S252" s="83"/>
      <c r="T252" s="83"/>
      <c r="U252" s="83"/>
      <c r="V252" s="83"/>
      <c r="W252" s="84"/>
      <c r="X252" s="85"/>
      <c r="Y252" s="86"/>
      <c r="Z252" s="86"/>
      <c r="AA252" s="42"/>
      <c r="AB252" s="87"/>
      <c r="AC252" s="87"/>
      <c r="AD252" s="87"/>
      <c r="AE252" s="42"/>
      <c r="AF252" s="42"/>
      <c r="AG252" s="88"/>
      <c r="AH252" s="42"/>
      <c r="AI252" s="88"/>
      <c r="AJ252" s="42"/>
      <c r="AK252" s="88"/>
      <c r="AL252" s="42"/>
      <c r="AM252" s="88"/>
      <c r="AN252" s="42"/>
      <c r="AO252" s="88"/>
      <c r="AP252" s="42"/>
      <c r="AQ252" s="88"/>
      <c r="AR252" s="42"/>
      <c r="AS252" s="88"/>
      <c r="AT252" s="42"/>
      <c r="AU252" s="88"/>
      <c r="AV252" s="42"/>
      <c r="AW252" s="88"/>
      <c r="AX252" s="42"/>
      <c r="AY252" s="88"/>
      <c r="AZ252" s="42"/>
      <c r="BA252" s="88"/>
      <c r="BB252" s="42"/>
      <c r="BC252" s="88"/>
      <c r="BD252" s="89"/>
      <c r="BE252" s="89"/>
      <c r="BF252" s="90"/>
      <c r="BG252" s="90"/>
      <c r="BH252" s="91"/>
      <c r="BI252" s="92"/>
      <c r="BJ252" s="92"/>
      <c r="AMI252" s="19"/>
      <c r="AMJ252" s="19"/>
    </row>
    <row r="253" s="98" customFormat="true" ht="25.5" hidden="false" customHeight="true" outlineLevel="0" collapsed="false">
      <c r="A253" s="33" t="s">
        <v>1081</v>
      </c>
      <c r="B253" s="34" t="str">
        <f aca="false">IF(A253="","saisir code MAEC (colonne A)",RIGHT(A253,4))</f>
        <v>ESP1</v>
      </c>
      <c r="C253" s="34" t="str">
        <f aca="false">IFERROR(VLOOKUP(LEFT(A253,7),Opérateur_Territoire!$B$2:$D$120,2,0),"à saisir (Opérateur_Territoire)")</f>
        <v>Région Grand Est (Féd. chasseurs 67)</v>
      </c>
      <c r="D253" s="34" t="str">
        <f aca="false">LEFT(A253,7)</f>
        <v>GE_RIBN</v>
      </c>
      <c r="E253" s="34" t="str">
        <f aca="false">IFERROR(VLOOKUP(LEFT(A253,7),Opérateur_Territoire!$B$2:$D$120,3,0),"à saisir (Opérateur_Territoire)")</f>
        <v>Ried de l’Ill et bande rhénane – Natura 2000</v>
      </c>
      <c r="F253" s="35" t="str">
        <f aca="false">IFERROR(VLOOKUP(LEFT(A253,7),Opérateur_Territoire!$B$2:$J$120,6,0),"à saisir (Opérateur_Territoire)")</f>
        <v>- Animateur : Fédération départementale des chasseurs du Bas-Rhin
- Opérateur : Région Grand Est</v>
      </c>
      <c r="G253" s="35" t="str">
        <f aca="false">IFERROR(VLOOKUP(LEFT(A253,7),Opérateur_Territoire!$B$2:$J$120,7,0),"à saisir (Opérateur_Territoire)")</f>
        <v>- Adresse animateur : Fédération départementale des chasseurs du Bas-Rhin - Service gestion milieux naturels – Espace Chasse et Nature - Route de Strasbourg - 67170 GEUDERTHEIM
- Adresse opérateur : Région Grand Est - Service biodiversité – Direction de l'eau, de la biodiversité et du climat - 1 place Adrien Zeller – 67070 STRASBOURG Cedex</v>
      </c>
      <c r="H253" s="35" t="str">
        <f aca="false">IFERROR(VLOOKUP(LEFT(A253,7),Opérateur_Territoire!$B$2:$J$120,8,0),"à saisir (Opérateur_Territoire)")</f>
        <v>- Tél. animateur : 03 88 79 12 77 - Tél. opérateur : 03 88 15 39 68</v>
      </c>
      <c r="I253" s="35" t="str">
        <f aca="false">IFERROR(VLOOKUP(LEFT(A253,7),Opérateur_Territoire!$B$2:$J$120,9,0),"à saisir (Opérateur_Territoire)")</f>
        <v>- Mél. animateur : claire.jehl@chasseurdefrance.com ; alexandre.derrez@chasseurdefrance.com
- Mél. opérateur : manon.ackermann@grandest.fr</v>
      </c>
      <c r="J253" s="35"/>
      <c r="K253" s="35"/>
      <c r="L253" s="36"/>
      <c r="M253" s="80"/>
      <c r="N253" s="80"/>
      <c r="O253" s="81"/>
      <c r="P253" s="82" t="str">
        <f aca="false">IF(AND(M253&lt;&gt;"",O253&lt;&gt;""),M253+O253,IF(AND(N253&lt;&gt;"",O253&lt;&gt;""),N253+O253,""))</f>
        <v/>
      </c>
      <c r="Q253" s="81"/>
      <c r="R253" s="82" t="str">
        <f aca="false">IF(AND(M253&lt;&gt;"",Q253&lt;&gt;""),M253+Q253,IF(AND(N253&lt;&gt;"",Q253&lt;&gt;""),N253+Q253,""))</f>
        <v/>
      </c>
      <c r="S253" s="83"/>
      <c r="T253" s="83"/>
      <c r="U253" s="83"/>
      <c r="V253" s="83"/>
      <c r="W253" s="84"/>
      <c r="X253" s="85"/>
      <c r="Y253" s="86"/>
      <c r="Z253" s="86"/>
      <c r="AA253" s="42"/>
      <c r="AB253" s="87"/>
      <c r="AC253" s="87"/>
      <c r="AD253" s="87"/>
      <c r="AE253" s="42"/>
      <c r="AF253" s="42"/>
      <c r="AG253" s="88"/>
      <c r="AH253" s="42"/>
      <c r="AI253" s="88"/>
      <c r="AJ253" s="42"/>
      <c r="AK253" s="88"/>
      <c r="AL253" s="42"/>
      <c r="AM253" s="88"/>
      <c r="AN253" s="42"/>
      <c r="AO253" s="88"/>
      <c r="AP253" s="42"/>
      <c r="AQ253" s="88"/>
      <c r="AR253" s="42"/>
      <c r="AS253" s="88"/>
      <c r="AT253" s="42"/>
      <c r="AU253" s="88"/>
      <c r="AV253" s="42"/>
      <c r="AW253" s="88"/>
      <c r="AX253" s="42"/>
      <c r="AY253" s="88"/>
      <c r="AZ253" s="42"/>
      <c r="BA253" s="88"/>
      <c r="BB253" s="42"/>
      <c r="BC253" s="88"/>
      <c r="BD253" s="89"/>
      <c r="BE253" s="89"/>
      <c r="BF253" s="90"/>
      <c r="BG253" s="90"/>
      <c r="BH253" s="91"/>
      <c r="BI253" s="92"/>
      <c r="BJ253" s="92"/>
      <c r="AMI253" s="19"/>
      <c r="AMJ253" s="19"/>
    </row>
    <row r="254" s="98" customFormat="true" ht="25.5" hidden="false" customHeight="true" outlineLevel="0" collapsed="false">
      <c r="A254" s="33" t="s">
        <v>1082</v>
      </c>
      <c r="B254" s="34" t="str">
        <f aca="false">IF(A254="","saisir code MAEC (colonne A)",RIGHT(A254,4))</f>
        <v>ESP3</v>
      </c>
      <c r="C254" s="34" t="str">
        <f aca="false">IFERROR(VLOOKUP(LEFT(A254,7),Opérateur_Territoire!$B$2:$D$120,2,0),"à saisir (Opérateur_Territoire)")</f>
        <v>Région Grand Est (Féd. chasseurs 67)</v>
      </c>
      <c r="D254" s="34" t="str">
        <f aca="false">LEFT(A254,7)</f>
        <v>GE_RIBN</v>
      </c>
      <c r="E254" s="34" t="str">
        <f aca="false">IFERROR(VLOOKUP(LEFT(A254,7),Opérateur_Territoire!$B$2:$D$120,3,0),"à saisir (Opérateur_Territoire)")</f>
        <v>Ried de l’Ill et bande rhénane – Natura 2000</v>
      </c>
      <c r="F254" s="35" t="str">
        <f aca="false">IFERROR(VLOOKUP(LEFT(A254,7),Opérateur_Territoire!$B$2:$J$120,6,0),"à saisir (Opérateur_Territoire)")</f>
        <v>- Animateur : Fédération départementale des chasseurs du Bas-Rhin
- Opérateur : Région Grand Est</v>
      </c>
      <c r="G254" s="35" t="str">
        <f aca="false">IFERROR(VLOOKUP(LEFT(A254,7),Opérateur_Territoire!$B$2:$J$120,7,0),"à saisir (Opérateur_Territoire)")</f>
        <v>- Adresse animateur : Fédération départementale des chasseurs du Bas-Rhin - Service gestion milieux naturels – Espace Chasse et Nature - Route de Strasbourg - 67170 GEUDERTHEIM
- Adresse opérateur : Région Grand Est - Service biodiversité – Direction de l'eau, de la biodiversité et du climat - 1 place Adrien Zeller – 67070 STRASBOURG Cedex</v>
      </c>
      <c r="H254" s="35" t="str">
        <f aca="false">IFERROR(VLOOKUP(LEFT(A254,7),Opérateur_Territoire!$B$2:$J$120,8,0),"à saisir (Opérateur_Territoire)")</f>
        <v>- Tél. animateur : 03 88 79 12 77 - Tél. opérateur : 03 88 15 39 68</v>
      </c>
      <c r="I254" s="35" t="str">
        <f aca="false">IFERROR(VLOOKUP(LEFT(A254,7),Opérateur_Territoire!$B$2:$J$120,9,0),"à saisir (Opérateur_Territoire)")</f>
        <v>- Mél. animateur : claire.jehl@chasseurdefrance.com ; alexandre.derrez@chasseurdefrance.com
- Mél. opérateur : manon.ackermann@grandest.fr</v>
      </c>
      <c r="J254" s="35"/>
      <c r="K254" s="35"/>
      <c r="L254" s="36"/>
      <c r="M254" s="80"/>
      <c r="N254" s="80"/>
      <c r="O254" s="81"/>
      <c r="P254" s="82" t="str">
        <f aca="false">IF(AND(M254&lt;&gt;"",O254&lt;&gt;""),M254+O254,IF(AND(N254&lt;&gt;"",O254&lt;&gt;""),N254+O254,""))</f>
        <v/>
      </c>
      <c r="Q254" s="81"/>
      <c r="R254" s="82" t="str">
        <f aca="false">IF(AND(M254&lt;&gt;"",Q254&lt;&gt;""),M254+Q254,IF(AND(N254&lt;&gt;"",Q254&lt;&gt;""),N254+Q254,""))</f>
        <v/>
      </c>
      <c r="S254" s="83"/>
      <c r="T254" s="83"/>
      <c r="U254" s="83"/>
      <c r="V254" s="83"/>
      <c r="W254" s="84"/>
      <c r="X254" s="85"/>
      <c r="Y254" s="86"/>
      <c r="Z254" s="86"/>
      <c r="AA254" s="42"/>
      <c r="AB254" s="87"/>
      <c r="AC254" s="87"/>
      <c r="AD254" s="87"/>
      <c r="AE254" s="42"/>
      <c r="AF254" s="42"/>
      <c r="AG254" s="88"/>
      <c r="AH254" s="42"/>
      <c r="AI254" s="88"/>
      <c r="AJ254" s="42"/>
      <c r="AK254" s="88"/>
      <c r="AL254" s="42"/>
      <c r="AM254" s="88"/>
      <c r="AN254" s="42"/>
      <c r="AO254" s="88"/>
      <c r="AP254" s="42"/>
      <c r="AQ254" s="88"/>
      <c r="AR254" s="42"/>
      <c r="AS254" s="88"/>
      <c r="AT254" s="42"/>
      <c r="AU254" s="88"/>
      <c r="AV254" s="42"/>
      <c r="AW254" s="88"/>
      <c r="AX254" s="42"/>
      <c r="AY254" s="88"/>
      <c r="AZ254" s="42"/>
      <c r="BA254" s="88"/>
      <c r="BB254" s="42"/>
      <c r="BC254" s="88"/>
      <c r="BD254" s="89"/>
      <c r="BE254" s="89"/>
      <c r="BF254" s="90"/>
      <c r="BG254" s="90"/>
      <c r="BH254" s="91"/>
      <c r="BI254" s="92"/>
      <c r="BJ254" s="92"/>
      <c r="AMI254" s="19"/>
      <c r="AMJ254" s="19"/>
    </row>
    <row r="255" s="98" customFormat="true" ht="25.5" hidden="false" customHeight="true" outlineLevel="0" collapsed="false">
      <c r="A255" s="33" t="s">
        <v>1083</v>
      </c>
      <c r="B255" s="34" t="str">
        <f aca="false">IF(A255="","saisir code MAEC (colonne A)",RIGHT(A255,4))</f>
        <v>ESP4</v>
      </c>
      <c r="C255" s="34" t="str">
        <f aca="false">IFERROR(VLOOKUP(LEFT(A255,7),Opérateur_Territoire!$B$2:$D$120,2,0),"à saisir (Opérateur_Territoire)")</f>
        <v>Région Grand Est (Féd. chasseurs 67)</v>
      </c>
      <c r="D255" s="34" t="str">
        <f aca="false">LEFT(A255,7)</f>
        <v>GE_RIBN</v>
      </c>
      <c r="E255" s="34" t="str">
        <f aca="false">IFERROR(VLOOKUP(LEFT(A255,7),Opérateur_Territoire!$B$2:$D$120,3,0),"à saisir (Opérateur_Territoire)")</f>
        <v>Ried de l’Ill et bande rhénane – Natura 2000</v>
      </c>
      <c r="F255" s="35" t="str">
        <f aca="false">IFERROR(VLOOKUP(LEFT(A255,7),Opérateur_Territoire!$B$2:$J$120,6,0),"à saisir (Opérateur_Territoire)")</f>
        <v>- Animateur : Fédération départementale des chasseurs du Bas-Rhin
- Opérateur : Région Grand Est</v>
      </c>
      <c r="G255" s="35" t="str">
        <f aca="false">IFERROR(VLOOKUP(LEFT(A255,7),Opérateur_Territoire!$B$2:$J$120,7,0),"à saisir (Opérateur_Territoire)")</f>
        <v>- Adresse animateur : Fédération départementale des chasseurs du Bas-Rhin - Service gestion milieux naturels – Espace Chasse et Nature - Route de Strasbourg - 67170 GEUDERTHEIM
- Adresse opérateur : Région Grand Est - Service biodiversité – Direction de l'eau, de la biodiversité et du climat - 1 place Adrien Zeller – 67070 STRASBOURG Cedex</v>
      </c>
      <c r="H255" s="35" t="str">
        <f aca="false">IFERROR(VLOOKUP(LEFT(A255,7),Opérateur_Territoire!$B$2:$J$120,8,0),"à saisir (Opérateur_Territoire)")</f>
        <v>- Tél. animateur : 03 88 79 12 77 - Tél. opérateur : 03 88 15 39 68</v>
      </c>
      <c r="I255" s="35" t="str">
        <f aca="false">IFERROR(VLOOKUP(LEFT(A255,7),Opérateur_Territoire!$B$2:$J$120,9,0),"à saisir (Opérateur_Territoire)")</f>
        <v>- Mél. animateur : claire.jehl@chasseurdefrance.com ; alexandre.derrez@chasseurdefrance.com
- Mél. opérateur : manon.ackermann@grandest.fr</v>
      </c>
      <c r="J255" s="35"/>
      <c r="K255" s="35"/>
      <c r="L255" s="36"/>
      <c r="M255" s="80"/>
      <c r="N255" s="80"/>
      <c r="O255" s="81"/>
      <c r="P255" s="82" t="str">
        <f aca="false">IF(AND(M255&lt;&gt;"",O255&lt;&gt;""),M255+O255,IF(AND(N255&lt;&gt;"",O255&lt;&gt;""),N255+O255,""))</f>
        <v/>
      </c>
      <c r="Q255" s="81"/>
      <c r="R255" s="82" t="str">
        <f aca="false">IF(AND(M255&lt;&gt;"",Q255&lt;&gt;""),M255+Q255,IF(AND(N255&lt;&gt;"",Q255&lt;&gt;""),N255+Q255,""))</f>
        <v/>
      </c>
      <c r="S255" s="83"/>
      <c r="T255" s="83"/>
      <c r="U255" s="83"/>
      <c r="V255" s="83"/>
      <c r="W255" s="84"/>
      <c r="X255" s="85"/>
      <c r="Y255" s="86"/>
      <c r="Z255" s="86"/>
      <c r="AA255" s="42"/>
      <c r="AB255" s="87"/>
      <c r="AC255" s="87"/>
      <c r="AD255" s="87"/>
      <c r="AE255" s="42"/>
      <c r="AF255" s="42"/>
      <c r="AG255" s="88"/>
      <c r="AH255" s="42"/>
      <c r="AI255" s="88"/>
      <c r="AJ255" s="42"/>
      <c r="AK255" s="88"/>
      <c r="AL255" s="42"/>
      <c r="AM255" s="88"/>
      <c r="AN255" s="42"/>
      <c r="AO255" s="88"/>
      <c r="AP255" s="42"/>
      <c r="AQ255" s="88"/>
      <c r="AR255" s="42"/>
      <c r="AS255" s="88"/>
      <c r="AT255" s="42"/>
      <c r="AU255" s="88"/>
      <c r="AV255" s="42"/>
      <c r="AW255" s="88"/>
      <c r="AX255" s="42"/>
      <c r="AY255" s="88"/>
      <c r="AZ255" s="42"/>
      <c r="BA255" s="88"/>
      <c r="BB255" s="42"/>
      <c r="BC255" s="88"/>
      <c r="BD255" s="89"/>
      <c r="BE255" s="89"/>
      <c r="BF255" s="90"/>
      <c r="BG255" s="90"/>
      <c r="BH255" s="91"/>
      <c r="BI255" s="92"/>
      <c r="BJ255" s="92"/>
      <c r="AMI255" s="19"/>
      <c r="AMJ255" s="19"/>
    </row>
    <row r="256" s="98" customFormat="true" ht="25.5" hidden="false" customHeight="true" outlineLevel="0" collapsed="false">
      <c r="A256" s="33" t="s">
        <v>1084</v>
      </c>
      <c r="B256" s="34" t="str">
        <f aca="false">IF(A256="","saisir code MAEC (colonne A)",RIGHT(A256,4))</f>
        <v>MHU1</v>
      </c>
      <c r="C256" s="34" t="str">
        <f aca="false">IFERROR(VLOOKUP(LEFT(A256,7),Opérateur_Territoire!$B$2:$D$120,2,0),"à saisir (Opérateur_Territoire)")</f>
        <v>Région Grand Est (Féd. chasseurs 67)</v>
      </c>
      <c r="D256" s="34" t="str">
        <f aca="false">LEFT(A256,7)</f>
        <v>GE_RIBN</v>
      </c>
      <c r="E256" s="34" t="str">
        <f aca="false">IFERROR(VLOOKUP(LEFT(A256,7),Opérateur_Territoire!$B$2:$D$120,3,0),"à saisir (Opérateur_Territoire)")</f>
        <v>Ried de l’Ill et bande rhénane – Natura 2000</v>
      </c>
      <c r="F256" s="35" t="str">
        <f aca="false">IFERROR(VLOOKUP(LEFT(A256,7),Opérateur_Territoire!$B$2:$J$120,6,0),"à saisir (Opérateur_Territoire)")</f>
        <v>- Animateur : Fédération départementale des chasseurs du Bas-Rhin
- Opérateur : Région Grand Est</v>
      </c>
      <c r="G256" s="35" t="str">
        <f aca="false">IFERROR(VLOOKUP(LEFT(A256,7),Opérateur_Territoire!$B$2:$J$120,7,0),"à saisir (Opérateur_Territoire)")</f>
        <v>- Adresse animateur : Fédération départementale des chasseurs du Bas-Rhin - Service gestion milieux naturels – Espace Chasse et Nature - Route de Strasbourg - 67170 GEUDERTHEIM
- Adresse opérateur : Région Grand Est - Service biodiversité – Direction de l'eau, de la biodiversité et du climat - 1 place Adrien Zeller – 67070 STRASBOURG Cedex</v>
      </c>
      <c r="H256" s="35" t="str">
        <f aca="false">IFERROR(VLOOKUP(LEFT(A256,7),Opérateur_Territoire!$B$2:$J$120,8,0),"à saisir (Opérateur_Territoire)")</f>
        <v>- Tél. animateur : 03 88 79 12 77 - Tél. opérateur : 03 88 15 39 68</v>
      </c>
      <c r="I256" s="35" t="str">
        <f aca="false">IFERROR(VLOOKUP(LEFT(A256,7),Opérateur_Territoire!$B$2:$J$120,9,0),"à saisir (Opérateur_Territoire)")</f>
        <v>- Mél. animateur : claire.jehl@chasseurdefrance.com ; alexandre.derrez@chasseurdefrance.com
- Mél. opérateur : manon.ackermann@grandest.fr</v>
      </c>
      <c r="J256" s="35"/>
      <c r="K256" s="35"/>
      <c r="L256" s="36"/>
      <c r="M256" s="80"/>
      <c r="N256" s="80"/>
      <c r="O256" s="81"/>
      <c r="P256" s="82" t="str">
        <f aca="false">IF(AND(M256&lt;&gt;"",O256&lt;&gt;""),M256+O256,IF(AND(N256&lt;&gt;"",O256&lt;&gt;""),N256+O256,""))</f>
        <v/>
      </c>
      <c r="Q256" s="81"/>
      <c r="R256" s="82" t="str">
        <f aca="false">IF(AND(M256&lt;&gt;"",Q256&lt;&gt;""),M256+Q256,IF(AND(N256&lt;&gt;"",Q256&lt;&gt;""),N256+Q256,""))</f>
        <v/>
      </c>
      <c r="S256" s="83"/>
      <c r="T256" s="83"/>
      <c r="U256" s="83"/>
      <c r="V256" s="83"/>
      <c r="W256" s="84"/>
      <c r="X256" s="85"/>
      <c r="Y256" s="86"/>
      <c r="Z256" s="86"/>
      <c r="AA256" s="42"/>
      <c r="AB256" s="87"/>
      <c r="AC256" s="87"/>
      <c r="AD256" s="87"/>
      <c r="AE256" s="42"/>
      <c r="AF256" s="42"/>
      <c r="AG256" s="88"/>
      <c r="AH256" s="42"/>
      <c r="AI256" s="88"/>
      <c r="AJ256" s="42"/>
      <c r="AK256" s="88"/>
      <c r="AL256" s="42"/>
      <c r="AM256" s="88"/>
      <c r="AN256" s="42"/>
      <c r="AO256" s="88"/>
      <c r="AP256" s="42"/>
      <c r="AQ256" s="88"/>
      <c r="AR256" s="42"/>
      <c r="AS256" s="88"/>
      <c r="AT256" s="42"/>
      <c r="AU256" s="88"/>
      <c r="AV256" s="42"/>
      <c r="AW256" s="88"/>
      <c r="AX256" s="42"/>
      <c r="AY256" s="88"/>
      <c r="AZ256" s="42"/>
      <c r="BA256" s="88"/>
      <c r="BB256" s="42"/>
      <c r="BC256" s="88"/>
      <c r="BD256" s="89"/>
      <c r="BE256" s="89"/>
      <c r="BF256" s="90"/>
      <c r="BG256" s="90"/>
      <c r="BH256" s="91"/>
      <c r="BI256" s="92"/>
      <c r="BJ256" s="92"/>
      <c r="AMI256" s="19"/>
      <c r="AMJ256" s="19"/>
    </row>
    <row r="257" s="98" customFormat="true" ht="25.5" hidden="false" customHeight="true" outlineLevel="0" collapsed="false">
      <c r="A257" s="33" t="s">
        <v>1085</v>
      </c>
      <c r="B257" s="34" t="str">
        <f aca="false">IF(A257="","saisir code MAEC (colonne A)",RIGHT(A257,4))</f>
        <v>ESP1</v>
      </c>
      <c r="C257" s="34" t="str">
        <f aca="false">IFERROR(VLOOKUP(LEFT(A257,7),Opérateur_Territoire!$B$2:$D$120,2,0),"à saisir (Opérateur_Territoire)")</f>
        <v>Syndicat eaux vives 3 Nied</v>
      </c>
      <c r="D257" s="34" t="str">
        <f aca="false">LEFT(A257,7)</f>
        <v>GE_NIHN</v>
      </c>
      <c r="E257" s="34" t="str">
        <f aca="false">IFERROR(VLOOKUP(LEFT(A257,7),Opérateur_Territoire!$B$2:$D$120,3,0),"à saisir (Opérateur_Territoire)")</f>
        <v>Nied halophile – Natura 2000</v>
      </c>
      <c r="F257" s="35" t="str">
        <f aca="false">IFERROR(VLOOKUP(LEFT(A257,7),Opérateur_Territoire!$B$2:$J$120,6,0),"à saisir (Opérateur_Territoire)")</f>
        <v>EPAGE des eaux vives des 3 Nied</v>
      </c>
      <c r="G257" s="35" t="str">
        <f aca="false">IFERROR(VLOOKUP(LEFT(A257,7),Opérateur_Territoire!$B$2:$J$120,7,0),"à saisir (Opérateur_Territoire)")</f>
        <v>Route de Brecklange – 57220 BOULAY-MOSELLE</v>
      </c>
      <c r="H257" s="35" t="str">
        <f aca="false">IFERROR(VLOOKUP(LEFT(A257,7),Opérateur_Territoire!$B$2:$J$120,8,0),"à saisir (Opérateur_Territoire)")</f>
        <v>07 86 71 07 78</v>
      </c>
      <c r="I257" s="35" t="str">
        <f aca="false">IFERROR(VLOOKUP(LEFT(A257,7),Opérateur_Territoire!$B$2:$J$120,9,0),"à saisir (Opérateur_Territoire)")</f>
        <v>maud.colautti@eaux-vives-3nied.fr</v>
      </c>
      <c r="J257" s="35"/>
      <c r="K257" s="35"/>
      <c r="L257" s="36"/>
      <c r="M257" s="80"/>
      <c r="N257" s="80"/>
      <c r="O257" s="81"/>
      <c r="P257" s="82" t="str">
        <f aca="false">IF(AND(M257&lt;&gt;"",O257&lt;&gt;""),M257+O257,IF(AND(N257&lt;&gt;"",O257&lt;&gt;""),N257+O257,""))</f>
        <v/>
      </c>
      <c r="Q257" s="81"/>
      <c r="R257" s="82" t="str">
        <f aca="false">IF(AND(M257&lt;&gt;"",Q257&lt;&gt;""),M257+Q257,IF(AND(N257&lt;&gt;"",Q257&lt;&gt;""),N257+Q257,""))</f>
        <v/>
      </c>
      <c r="S257" s="83"/>
      <c r="T257" s="83"/>
      <c r="U257" s="83"/>
      <c r="V257" s="83"/>
      <c r="W257" s="84"/>
      <c r="X257" s="85"/>
      <c r="Y257" s="86"/>
      <c r="Z257" s="86"/>
      <c r="AA257" s="42"/>
      <c r="AB257" s="87"/>
      <c r="AC257" s="87"/>
      <c r="AD257" s="87"/>
      <c r="AE257" s="42"/>
      <c r="AF257" s="42"/>
      <c r="AG257" s="88"/>
      <c r="AH257" s="42"/>
      <c r="AI257" s="88"/>
      <c r="AJ257" s="42"/>
      <c r="AK257" s="88"/>
      <c r="AL257" s="42"/>
      <c r="AM257" s="88"/>
      <c r="AN257" s="42"/>
      <c r="AO257" s="88"/>
      <c r="AP257" s="42"/>
      <c r="AQ257" s="88"/>
      <c r="AR257" s="42"/>
      <c r="AS257" s="88"/>
      <c r="AT257" s="42"/>
      <c r="AU257" s="88"/>
      <c r="AV257" s="42"/>
      <c r="AW257" s="88"/>
      <c r="AX257" s="42"/>
      <c r="AY257" s="88"/>
      <c r="AZ257" s="42"/>
      <c r="BA257" s="88"/>
      <c r="BB257" s="42"/>
      <c r="BC257" s="88"/>
      <c r="BD257" s="89"/>
      <c r="BE257" s="89"/>
      <c r="BF257" s="90"/>
      <c r="BG257" s="90"/>
      <c r="BH257" s="91"/>
      <c r="BI257" s="92"/>
      <c r="BJ257" s="92"/>
      <c r="AMI257" s="19"/>
      <c r="AMJ257" s="19"/>
    </row>
    <row r="258" s="98" customFormat="true" ht="25.5" hidden="false" customHeight="true" outlineLevel="0" collapsed="false">
      <c r="A258" s="33" t="s">
        <v>1086</v>
      </c>
      <c r="B258" s="34" t="str">
        <f aca="false">IF(A258="","saisir code MAEC (colonne A)",RIGHT(A258,4))</f>
        <v>ESP2</v>
      </c>
      <c r="C258" s="34" t="str">
        <f aca="false">IFERROR(VLOOKUP(LEFT(A258,7),Opérateur_Territoire!$B$2:$D$120,2,0),"à saisir (Opérateur_Territoire)")</f>
        <v>Syndicat eaux vives 3 Nied</v>
      </c>
      <c r="D258" s="34" t="str">
        <f aca="false">LEFT(A258,7)</f>
        <v>GE_NIHN</v>
      </c>
      <c r="E258" s="34" t="str">
        <f aca="false">IFERROR(VLOOKUP(LEFT(A258,7),Opérateur_Territoire!$B$2:$D$120,3,0),"à saisir (Opérateur_Territoire)")</f>
        <v>Nied halophile – Natura 2000</v>
      </c>
      <c r="F258" s="35" t="str">
        <f aca="false">IFERROR(VLOOKUP(LEFT(A258,7),Opérateur_Territoire!$B$2:$J$120,6,0),"à saisir (Opérateur_Territoire)")</f>
        <v>EPAGE des eaux vives des 3 Nied</v>
      </c>
      <c r="G258" s="35" t="str">
        <f aca="false">IFERROR(VLOOKUP(LEFT(A258,7),Opérateur_Territoire!$B$2:$J$120,7,0),"à saisir (Opérateur_Territoire)")</f>
        <v>Route de Brecklange – 57220 BOULAY-MOSELLE</v>
      </c>
      <c r="H258" s="35" t="str">
        <f aca="false">IFERROR(VLOOKUP(LEFT(A258,7),Opérateur_Territoire!$B$2:$J$120,8,0),"à saisir (Opérateur_Territoire)")</f>
        <v>07 86 71 07 78</v>
      </c>
      <c r="I258" s="35" t="str">
        <f aca="false">IFERROR(VLOOKUP(LEFT(A258,7),Opérateur_Territoire!$B$2:$J$120,9,0),"à saisir (Opérateur_Territoire)")</f>
        <v>maud.colautti@eaux-vives-3nied.fr</v>
      </c>
      <c r="J258" s="35"/>
      <c r="K258" s="35"/>
      <c r="L258" s="36"/>
      <c r="M258" s="80"/>
      <c r="N258" s="80"/>
      <c r="O258" s="81"/>
      <c r="P258" s="82" t="str">
        <f aca="false">IF(AND(M258&lt;&gt;"",O258&lt;&gt;""),M258+O258,IF(AND(N258&lt;&gt;"",O258&lt;&gt;""),N258+O258,""))</f>
        <v/>
      </c>
      <c r="Q258" s="81"/>
      <c r="R258" s="82" t="str">
        <f aca="false">IF(AND(M258&lt;&gt;"",Q258&lt;&gt;""),M258+Q258,IF(AND(N258&lt;&gt;"",Q258&lt;&gt;""),N258+Q258,""))</f>
        <v/>
      </c>
      <c r="S258" s="83"/>
      <c r="T258" s="83"/>
      <c r="U258" s="83"/>
      <c r="V258" s="83"/>
      <c r="W258" s="84"/>
      <c r="X258" s="85"/>
      <c r="Y258" s="86"/>
      <c r="Z258" s="86"/>
      <c r="AA258" s="42"/>
      <c r="AB258" s="87"/>
      <c r="AC258" s="87"/>
      <c r="AD258" s="87"/>
      <c r="AE258" s="42"/>
      <c r="AF258" s="42"/>
      <c r="AG258" s="88"/>
      <c r="AH258" s="42"/>
      <c r="AI258" s="88"/>
      <c r="AJ258" s="42"/>
      <c r="AK258" s="88"/>
      <c r="AL258" s="42"/>
      <c r="AM258" s="88"/>
      <c r="AN258" s="42"/>
      <c r="AO258" s="88"/>
      <c r="AP258" s="42"/>
      <c r="AQ258" s="88"/>
      <c r="AR258" s="42"/>
      <c r="AS258" s="88"/>
      <c r="AT258" s="42"/>
      <c r="AU258" s="88"/>
      <c r="AV258" s="42"/>
      <c r="AW258" s="88"/>
      <c r="AX258" s="42"/>
      <c r="AY258" s="88"/>
      <c r="AZ258" s="42"/>
      <c r="BA258" s="88"/>
      <c r="BB258" s="42"/>
      <c r="BC258" s="88"/>
      <c r="BD258" s="89"/>
      <c r="BE258" s="89"/>
      <c r="BF258" s="90"/>
      <c r="BG258" s="90"/>
      <c r="BH258" s="91"/>
      <c r="BI258" s="92"/>
      <c r="BJ258" s="92"/>
      <c r="AMI258" s="19"/>
      <c r="AMJ258" s="19"/>
    </row>
    <row r="259" s="98" customFormat="true" ht="25.5" hidden="false" customHeight="true" outlineLevel="0" collapsed="false">
      <c r="A259" s="33" t="s">
        <v>1087</v>
      </c>
      <c r="B259" s="34" t="str">
        <f aca="false">IF(A259="","saisir code MAEC (colonne A)",RIGHT(A259,4))</f>
        <v>ESP3</v>
      </c>
      <c r="C259" s="34" t="str">
        <f aca="false">IFERROR(VLOOKUP(LEFT(A259,7),Opérateur_Territoire!$B$2:$D$120,2,0),"à saisir (Opérateur_Territoire)")</f>
        <v>Syndicat eaux vives 3 Nied</v>
      </c>
      <c r="D259" s="34" t="str">
        <f aca="false">LEFT(A259,7)</f>
        <v>GE_NIHN</v>
      </c>
      <c r="E259" s="34" t="str">
        <f aca="false">IFERROR(VLOOKUP(LEFT(A259,7),Opérateur_Territoire!$B$2:$D$120,3,0),"à saisir (Opérateur_Territoire)")</f>
        <v>Nied halophile – Natura 2000</v>
      </c>
      <c r="F259" s="35" t="str">
        <f aca="false">IFERROR(VLOOKUP(LEFT(A259,7),Opérateur_Territoire!$B$2:$J$120,6,0),"à saisir (Opérateur_Territoire)")</f>
        <v>EPAGE des eaux vives des 3 Nied</v>
      </c>
      <c r="G259" s="35" t="str">
        <f aca="false">IFERROR(VLOOKUP(LEFT(A259,7),Opérateur_Territoire!$B$2:$J$120,7,0),"à saisir (Opérateur_Territoire)")</f>
        <v>Route de Brecklange – 57220 BOULAY-MOSELLE</v>
      </c>
      <c r="H259" s="35" t="str">
        <f aca="false">IFERROR(VLOOKUP(LEFT(A259,7),Opérateur_Territoire!$B$2:$J$120,8,0),"à saisir (Opérateur_Territoire)")</f>
        <v>07 86 71 07 78</v>
      </c>
      <c r="I259" s="35" t="str">
        <f aca="false">IFERROR(VLOOKUP(LEFT(A259,7),Opérateur_Territoire!$B$2:$J$120,9,0),"à saisir (Opérateur_Territoire)")</f>
        <v>maud.colautti@eaux-vives-3nied.fr</v>
      </c>
      <c r="J259" s="35"/>
      <c r="K259" s="35"/>
      <c r="L259" s="36"/>
      <c r="M259" s="80"/>
      <c r="N259" s="80"/>
      <c r="O259" s="81"/>
      <c r="P259" s="82" t="str">
        <f aca="false">IF(AND(M259&lt;&gt;"",O259&lt;&gt;""),M259+O259,IF(AND(N259&lt;&gt;"",O259&lt;&gt;""),N259+O259,""))</f>
        <v/>
      </c>
      <c r="Q259" s="81"/>
      <c r="R259" s="82" t="str">
        <f aca="false">IF(AND(M259&lt;&gt;"",Q259&lt;&gt;""),M259+Q259,IF(AND(N259&lt;&gt;"",Q259&lt;&gt;""),N259+Q259,""))</f>
        <v/>
      </c>
      <c r="S259" s="83"/>
      <c r="T259" s="83"/>
      <c r="U259" s="83"/>
      <c r="V259" s="83"/>
      <c r="W259" s="84"/>
      <c r="X259" s="85"/>
      <c r="Y259" s="86"/>
      <c r="Z259" s="86"/>
      <c r="AA259" s="42"/>
      <c r="AB259" s="87"/>
      <c r="AC259" s="87"/>
      <c r="AD259" s="87"/>
      <c r="AE259" s="42"/>
      <c r="AF259" s="42"/>
      <c r="AG259" s="88"/>
      <c r="AH259" s="42"/>
      <c r="AI259" s="88"/>
      <c r="AJ259" s="42"/>
      <c r="AK259" s="88"/>
      <c r="AL259" s="42"/>
      <c r="AM259" s="88"/>
      <c r="AN259" s="42"/>
      <c r="AO259" s="88"/>
      <c r="AP259" s="42"/>
      <c r="AQ259" s="88"/>
      <c r="AR259" s="42"/>
      <c r="AS259" s="88"/>
      <c r="AT259" s="42"/>
      <c r="AU259" s="88"/>
      <c r="AV259" s="42"/>
      <c r="AW259" s="88"/>
      <c r="AX259" s="42"/>
      <c r="AY259" s="88"/>
      <c r="AZ259" s="42"/>
      <c r="BA259" s="88"/>
      <c r="BB259" s="42"/>
      <c r="BC259" s="88"/>
      <c r="BD259" s="89"/>
      <c r="BE259" s="89"/>
      <c r="BF259" s="90"/>
      <c r="BG259" s="90"/>
      <c r="BH259" s="91"/>
      <c r="BI259" s="92"/>
      <c r="BJ259" s="92"/>
      <c r="AMI259" s="19"/>
      <c r="AMJ259" s="19"/>
    </row>
    <row r="260" s="98" customFormat="true" ht="25.5" hidden="false" customHeight="true" outlineLevel="0" collapsed="false">
      <c r="A260" s="33" t="s">
        <v>1088</v>
      </c>
      <c r="B260" s="34" t="str">
        <f aca="false">IF(A260="","saisir code MAEC (colonne A)",RIGHT(A260,4))</f>
        <v>MHU1</v>
      </c>
      <c r="C260" s="34" t="str">
        <f aca="false">IFERROR(VLOOKUP(LEFT(A260,7),Opérateur_Territoire!$B$2:$D$120,2,0),"à saisir (Opérateur_Territoire)")</f>
        <v>Syndicat eaux vives 3 Nied</v>
      </c>
      <c r="D260" s="34" t="str">
        <f aca="false">LEFT(A260,7)</f>
        <v>GE_NIHN</v>
      </c>
      <c r="E260" s="34" t="str">
        <f aca="false">IFERROR(VLOOKUP(LEFT(A260,7),Opérateur_Territoire!$B$2:$D$120,3,0),"à saisir (Opérateur_Territoire)")</f>
        <v>Nied halophile – Natura 2000</v>
      </c>
      <c r="F260" s="35" t="str">
        <f aca="false">IFERROR(VLOOKUP(LEFT(A260,7),Opérateur_Territoire!$B$2:$J$120,6,0),"à saisir (Opérateur_Territoire)")</f>
        <v>EPAGE des eaux vives des 3 Nied</v>
      </c>
      <c r="G260" s="35" t="str">
        <f aca="false">IFERROR(VLOOKUP(LEFT(A260,7),Opérateur_Territoire!$B$2:$J$120,7,0),"à saisir (Opérateur_Territoire)")</f>
        <v>Route de Brecklange – 57220 BOULAY-MOSELLE</v>
      </c>
      <c r="H260" s="35" t="str">
        <f aca="false">IFERROR(VLOOKUP(LEFT(A260,7),Opérateur_Territoire!$B$2:$J$120,8,0),"à saisir (Opérateur_Territoire)")</f>
        <v>07 86 71 07 78</v>
      </c>
      <c r="I260" s="35" t="str">
        <f aca="false">IFERROR(VLOOKUP(LEFT(A260,7),Opérateur_Territoire!$B$2:$J$120,9,0),"à saisir (Opérateur_Territoire)")</f>
        <v>maud.colautti@eaux-vives-3nied.fr</v>
      </c>
      <c r="J260" s="35"/>
      <c r="K260" s="35"/>
      <c r="L260" s="36"/>
      <c r="M260" s="80"/>
      <c r="N260" s="80"/>
      <c r="O260" s="81"/>
      <c r="P260" s="82" t="str">
        <f aca="false">IF(AND(M260&lt;&gt;"",O260&lt;&gt;""),M260+O260,IF(AND(N260&lt;&gt;"",O260&lt;&gt;""),N260+O260,""))</f>
        <v/>
      </c>
      <c r="Q260" s="81"/>
      <c r="R260" s="82" t="str">
        <f aca="false">IF(AND(M260&lt;&gt;"",Q260&lt;&gt;""),M260+Q260,IF(AND(N260&lt;&gt;"",Q260&lt;&gt;""),N260+Q260,""))</f>
        <v/>
      </c>
      <c r="S260" s="83"/>
      <c r="T260" s="83"/>
      <c r="U260" s="83"/>
      <c r="V260" s="83"/>
      <c r="W260" s="84"/>
      <c r="X260" s="85"/>
      <c r="Y260" s="86"/>
      <c r="Z260" s="86"/>
      <c r="AA260" s="42"/>
      <c r="AB260" s="87"/>
      <c r="AC260" s="87"/>
      <c r="AD260" s="87"/>
      <c r="AE260" s="42"/>
      <c r="AF260" s="42"/>
      <c r="AG260" s="88"/>
      <c r="AH260" s="42"/>
      <c r="AI260" s="88"/>
      <c r="AJ260" s="42"/>
      <c r="AK260" s="88"/>
      <c r="AL260" s="42"/>
      <c r="AM260" s="88"/>
      <c r="AN260" s="42"/>
      <c r="AO260" s="88"/>
      <c r="AP260" s="42"/>
      <c r="AQ260" s="88"/>
      <c r="AR260" s="42"/>
      <c r="AS260" s="88"/>
      <c r="AT260" s="42"/>
      <c r="AU260" s="88"/>
      <c r="AV260" s="42"/>
      <c r="AW260" s="88"/>
      <c r="AX260" s="42"/>
      <c r="AY260" s="88"/>
      <c r="AZ260" s="42"/>
      <c r="BA260" s="88"/>
      <c r="BB260" s="42"/>
      <c r="BC260" s="88"/>
      <c r="BD260" s="89"/>
      <c r="BE260" s="89"/>
      <c r="BF260" s="90"/>
      <c r="BG260" s="90"/>
      <c r="BH260" s="91"/>
      <c r="BI260" s="92"/>
      <c r="BJ260" s="92"/>
      <c r="AMI260" s="19"/>
      <c r="AMJ260" s="19"/>
    </row>
    <row r="261" s="98" customFormat="true" ht="25.5" hidden="false" customHeight="true" outlineLevel="0" collapsed="false">
      <c r="A261" s="33" t="s">
        <v>1089</v>
      </c>
      <c r="B261" s="34" t="str">
        <f aca="false">IF(A261="","saisir code MAEC (colonne A)",RIGHT(A261,4))</f>
        <v>ESP1</v>
      </c>
      <c r="C261" s="34" t="str">
        <f aca="false">IFERROR(VLOOKUP(LEFT(A261,7),Opérateur_Territoire!$B$2:$D$120,2,0),"à saisir (Opérateur_Territoire)")</f>
        <v>Syndicat eaux vives 3 Nied</v>
      </c>
      <c r="D261" s="34" t="str">
        <f aca="false">LEFT(A261,7)</f>
        <v>GE_NIRN</v>
      </c>
      <c r="E261" s="34" t="str">
        <f aca="false">IFERROR(VLOOKUP(LEFT(A261,7),Opérateur_Territoire!$B$2:$D$120,3,0),"à saisir (Opérateur_Territoire)")</f>
        <v>Vallée de la Nied réunie – Natura 2000</v>
      </c>
      <c r="F261" s="35" t="str">
        <f aca="false">IFERROR(VLOOKUP(LEFT(A261,7),Opérateur_Territoire!$B$2:$J$120,6,0),"à saisir (Opérateur_Territoire)")</f>
        <v>EPAGE des eaux vives des 3 Nied</v>
      </c>
      <c r="G261" s="35" t="str">
        <f aca="false">IFERROR(VLOOKUP(LEFT(A261,7),Opérateur_Territoire!$B$2:$J$120,7,0),"à saisir (Opérateur_Territoire)")</f>
        <v>Route de Brecklange – 57220 BOULAY-MOSELLE</v>
      </c>
      <c r="H261" s="35" t="str">
        <f aca="false">IFERROR(VLOOKUP(LEFT(A261,7),Opérateur_Territoire!$B$2:$J$120,8,0),"à saisir (Opérateur_Territoire)")</f>
        <v>07 86 71 07 78</v>
      </c>
      <c r="I261" s="35" t="str">
        <f aca="false">IFERROR(VLOOKUP(LEFT(A261,7),Opérateur_Territoire!$B$2:$J$120,9,0),"à saisir (Opérateur_Territoire)")</f>
        <v>maud.colautti@eaux-vives-3nied.fr</v>
      </c>
      <c r="J261" s="35"/>
      <c r="K261" s="35"/>
      <c r="L261" s="36"/>
      <c r="M261" s="80"/>
      <c r="N261" s="80"/>
      <c r="O261" s="81"/>
      <c r="P261" s="82" t="str">
        <f aca="false">IF(AND(M261&lt;&gt;"",O261&lt;&gt;""),M261+O261,IF(AND(N261&lt;&gt;"",O261&lt;&gt;""),N261+O261,""))</f>
        <v/>
      </c>
      <c r="Q261" s="81"/>
      <c r="R261" s="82" t="str">
        <f aca="false">IF(AND(M261&lt;&gt;"",Q261&lt;&gt;""),M261+Q261,IF(AND(N261&lt;&gt;"",Q261&lt;&gt;""),N261+Q261,""))</f>
        <v/>
      </c>
      <c r="S261" s="83"/>
      <c r="T261" s="83"/>
      <c r="U261" s="83"/>
      <c r="V261" s="83"/>
      <c r="W261" s="84"/>
      <c r="X261" s="85"/>
      <c r="Y261" s="86"/>
      <c r="Z261" s="86"/>
      <c r="AA261" s="42"/>
      <c r="AB261" s="87"/>
      <c r="AC261" s="87"/>
      <c r="AD261" s="87"/>
      <c r="AE261" s="42"/>
      <c r="AF261" s="42"/>
      <c r="AG261" s="88"/>
      <c r="AH261" s="42"/>
      <c r="AI261" s="88"/>
      <c r="AJ261" s="42"/>
      <c r="AK261" s="88"/>
      <c r="AL261" s="42"/>
      <c r="AM261" s="88"/>
      <c r="AN261" s="42"/>
      <c r="AO261" s="88"/>
      <c r="AP261" s="42"/>
      <c r="AQ261" s="88"/>
      <c r="AR261" s="42"/>
      <c r="AS261" s="88"/>
      <c r="AT261" s="42"/>
      <c r="AU261" s="88"/>
      <c r="AV261" s="42"/>
      <c r="AW261" s="88"/>
      <c r="AX261" s="42"/>
      <c r="AY261" s="88"/>
      <c r="AZ261" s="42"/>
      <c r="BA261" s="88"/>
      <c r="BB261" s="42"/>
      <c r="BC261" s="88"/>
      <c r="BD261" s="89"/>
      <c r="BE261" s="89"/>
      <c r="BF261" s="90"/>
      <c r="BG261" s="90"/>
      <c r="BH261" s="91"/>
      <c r="BI261" s="92"/>
      <c r="BJ261" s="92"/>
      <c r="AMI261" s="19"/>
      <c r="AMJ261" s="19"/>
    </row>
    <row r="262" s="98" customFormat="true" ht="25.5" hidden="false" customHeight="true" outlineLevel="0" collapsed="false">
      <c r="A262" s="33" t="s">
        <v>1090</v>
      </c>
      <c r="B262" s="34" t="str">
        <f aca="false">IF(A262="","saisir code MAEC (colonne A)",RIGHT(A262,4))</f>
        <v>ESP2</v>
      </c>
      <c r="C262" s="34" t="str">
        <f aca="false">IFERROR(VLOOKUP(LEFT(A262,7),Opérateur_Territoire!$B$2:$D$120,2,0),"à saisir (Opérateur_Territoire)")</f>
        <v>Syndicat eaux vives 3 Nied</v>
      </c>
      <c r="D262" s="34" t="str">
        <f aca="false">LEFT(A262,7)</f>
        <v>GE_NIRN</v>
      </c>
      <c r="E262" s="34" t="str">
        <f aca="false">IFERROR(VLOOKUP(LEFT(A262,7),Opérateur_Territoire!$B$2:$D$120,3,0),"à saisir (Opérateur_Territoire)")</f>
        <v>Vallée de la Nied réunie – Natura 2000</v>
      </c>
      <c r="F262" s="35" t="str">
        <f aca="false">IFERROR(VLOOKUP(LEFT(A262,7),Opérateur_Territoire!$B$2:$J$120,6,0),"à saisir (Opérateur_Territoire)")</f>
        <v>EPAGE des eaux vives des 3 Nied</v>
      </c>
      <c r="G262" s="35" t="str">
        <f aca="false">IFERROR(VLOOKUP(LEFT(A262,7),Opérateur_Territoire!$B$2:$J$120,7,0),"à saisir (Opérateur_Territoire)")</f>
        <v>Route de Brecklange – 57220 BOULAY-MOSELLE</v>
      </c>
      <c r="H262" s="35" t="str">
        <f aca="false">IFERROR(VLOOKUP(LEFT(A262,7),Opérateur_Territoire!$B$2:$J$120,8,0),"à saisir (Opérateur_Territoire)")</f>
        <v>07 86 71 07 78</v>
      </c>
      <c r="I262" s="35" t="str">
        <f aca="false">IFERROR(VLOOKUP(LEFT(A262,7),Opérateur_Territoire!$B$2:$J$120,9,0),"à saisir (Opérateur_Territoire)")</f>
        <v>maud.colautti@eaux-vives-3nied.fr</v>
      </c>
      <c r="J262" s="35"/>
      <c r="K262" s="35"/>
      <c r="L262" s="36"/>
      <c r="M262" s="80"/>
      <c r="N262" s="80"/>
      <c r="O262" s="81"/>
      <c r="P262" s="82" t="str">
        <f aca="false">IF(AND(M262&lt;&gt;"",O262&lt;&gt;""),M262+O262,IF(AND(N262&lt;&gt;"",O262&lt;&gt;""),N262+O262,""))</f>
        <v/>
      </c>
      <c r="Q262" s="81"/>
      <c r="R262" s="82" t="str">
        <f aca="false">IF(AND(M262&lt;&gt;"",Q262&lt;&gt;""),M262+Q262,IF(AND(N262&lt;&gt;"",Q262&lt;&gt;""),N262+Q262,""))</f>
        <v/>
      </c>
      <c r="S262" s="83"/>
      <c r="T262" s="83"/>
      <c r="U262" s="83"/>
      <c r="V262" s="83"/>
      <c r="W262" s="84"/>
      <c r="X262" s="85"/>
      <c r="Y262" s="86"/>
      <c r="Z262" s="86"/>
      <c r="AA262" s="42"/>
      <c r="AB262" s="87"/>
      <c r="AC262" s="87"/>
      <c r="AD262" s="87"/>
      <c r="AE262" s="42"/>
      <c r="AF262" s="42"/>
      <c r="AG262" s="88"/>
      <c r="AH262" s="42"/>
      <c r="AI262" s="88"/>
      <c r="AJ262" s="42"/>
      <c r="AK262" s="88"/>
      <c r="AL262" s="42"/>
      <c r="AM262" s="88"/>
      <c r="AN262" s="42"/>
      <c r="AO262" s="88"/>
      <c r="AP262" s="42"/>
      <c r="AQ262" s="88"/>
      <c r="AR262" s="42"/>
      <c r="AS262" s="88"/>
      <c r="AT262" s="42"/>
      <c r="AU262" s="88"/>
      <c r="AV262" s="42"/>
      <c r="AW262" s="88"/>
      <c r="AX262" s="42"/>
      <c r="AY262" s="88"/>
      <c r="AZ262" s="42"/>
      <c r="BA262" s="88"/>
      <c r="BB262" s="42"/>
      <c r="BC262" s="88"/>
      <c r="BD262" s="89"/>
      <c r="BE262" s="89"/>
      <c r="BF262" s="90"/>
      <c r="BG262" s="90"/>
      <c r="BH262" s="91"/>
      <c r="BI262" s="92"/>
      <c r="BJ262" s="92"/>
      <c r="AMI262" s="19"/>
      <c r="AMJ262" s="19"/>
    </row>
    <row r="263" s="98" customFormat="true" ht="25.5" hidden="false" customHeight="true" outlineLevel="0" collapsed="false">
      <c r="A263" s="33" t="s">
        <v>1091</v>
      </c>
      <c r="B263" s="34" t="str">
        <f aca="false">IF(A263="","saisir code MAEC (colonne A)",RIGHT(A263,4))</f>
        <v>ESP3</v>
      </c>
      <c r="C263" s="34" t="str">
        <f aca="false">IFERROR(VLOOKUP(LEFT(A263,7),Opérateur_Territoire!$B$2:$D$120,2,0),"à saisir (Opérateur_Territoire)")</f>
        <v>Syndicat eaux vives 3 Nied</v>
      </c>
      <c r="D263" s="34" t="str">
        <f aca="false">LEFT(A263,7)</f>
        <v>GE_NIRN</v>
      </c>
      <c r="E263" s="34" t="str">
        <f aca="false">IFERROR(VLOOKUP(LEFT(A263,7),Opérateur_Territoire!$B$2:$D$120,3,0),"à saisir (Opérateur_Territoire)")</f>
        <v>Vallée de la Nied réunie – Natura 2000</v>
      </c>
      <c r="F263" s="35" t="str">
        <f aca="false">IFERROR(VLOOKUP(LEFT(A263,7),Opérateur_Territoire!$B$2:$J$120,6,0),"à saisir (Opérateur_Territoire)")</f>
        <v>EPAGE des eaux vives des 3 Nied</v>
      </c>
      <c r="G263" s="35" t="str">
        <f aca="false">IFERROR(VLOOKUP(LEFT(A263,7),Opérateur_Territoire!$B$2:$J$120,7,0),"à saisir (Opérateur_Territoire)")</f>
        <v>Route de Brecklange – 57220 BOULAY-MOSELLE</v>
      </c>
      <c r="H263" s="35" t="str">
        <f aca="false">IFERROR(VLOOKUP(LEFT(A263,7),Opérateur_Territoire!$B$2:$J$120,8,0),"à saisir (Opérateur_Territoire)")</f>
        <v>07 86 71 07 78</v>
      </c>
      <c r="I263" s="35" t="str">
        <f aca="false">IFERROR(VLOOKUP(LEFT(A263,7),Opérateur_Territoire!$B$2:$J$120,9,0),"à saisir (Opérateur_Territoire)")</f>
        <v>maud.colautti@eaux-vives-3nied.fr</v>
      </c>
      <c r="J263" s="35"/>
      <c r="K263" s="35"/>
      <c r="L263" s="36"/>
      <c r="M263" s="80"/>
      <c r="N263" s="80"/>
      <c r="O263" s="81"/>
      <c r="P263" s="82" t="str">
        <f aca="false">IF(AND(M263&lt;&gt;"",O263&lt;&gt;""),M263+O263,IF(AND(N263&lt;&gt;"",O263&lt;&gt;""),N263+O263,""))</f>
        <v/>
      </c>
      <c r="Q263" s="81"/>
      <c r="R263" s="82" t="str">
        <f aca="false">IF(AND(M263&lt;&gt;"",Q263&lt;&gt;""),M263+Q263,IF(AND(N263&lt;&gt;"",Q263&lt;&gt;""),N263+Q263,""))</f>
        <v/>
      </c>
      <c r="S263" s="83"/>
      <c r="T263" s="83"/>
      <c r="U263" s="83"/>
      <c r="V263" s="83"/>
      <c r="W263" s="84"/>
      <c r="X263" s="85"/>
      <c r="Y263" s="86"/>
      <c r="Z263" s="86"/>
      <c r="AA263" s="42"/>
      <c r="AB263" s="87"/>
      <c r="AC263" s="87"/>
      <c r="AD263" s="87"/>
      <c r="AE263" s="42"/>
      <c r="AF263" s="42"/>
      <c r="AG263" s="88"/>
      <c r="AH263" s="42"/>
      <c r="AI263" s="88"/>
      <c r="AJ263" s="42"/>
      <c r="AK263" s="88"/>
      <c r="AL263" s="42"/>
      <c r="AM263" s="88"/>
      <c r="AN263" s="42"/>
      <c r="AO263" s="88"/>
      <c r="AP263" s="42"/>
      <c r="AQ263" s="88"/>
      <c r="AR263" s="42"/>
      <c r="AS263" s="88"/>
      <c r="AT263" s="42"/>
      <c r="AU263" s="88"/>
      <c r="AV263" s="42"/>
      <c r="AW263" s="88"/>
      <c r="AX263" s="42"/>
      <c r="AY263" s="88"/>
      <c r="AZ263" s="42"/>
      <c r="BA263" s="88"/>
      <c r="BB263" s="42"/>
      <c r="BC263" s="88"/>
      <c r="BD263" s="89"/>
      <c r="BE263" s="89"/>
      <c r="BF263" s="90"/>
      <c r="BG263" s="90"/>
      <c r="BH263" s="91"/>
      <c r="BI263" s="92"/>
      <c r="BJ263" s="92"/>
      <c r="AMI263" s="19"/>
      <c r="AMJ263" s="19"/>
    </row>
    <row r="264" s="98" customFormat="true" ht="25.5" hidden="false" customHeight="true" outlineLevel="0" collapsed="false">
      <c r="A264" s="33" t="s">
        <v>1092</v>
      </c>
      <c r="B264" s="34" t="str">
        <f aca="false">IF(A264="","saisir code MAEC (colonne A)",RIGHT(A264,4))</f>
        <v>MHU1</v>
      </c>
      <c r="C264" s="34" t="str">
        <f aca="false">IFERROR(VLOOKUP(LEFT(A264,7),Opérateur_Territoire!$B$2:$D$120,2,0),"à saisir (Opérateur_Territoire)")</f>
        <v>Syndicat eaux vives 3 Nied</v>
      </c>
      <c r="D264" s="34" t="str">
        <f aca="false">LEFT(A264,7)</f>
        <v>GE_NIRN</v>
      </c>
      <c r="E264" s="34" t="str">
        <f aca="false">IFERROR(VLOOKUP(LEFT(A264,7),Opérateur_Territoire!$B$2:$D$120,3,0),"à saisir (Opérateur_Territoire)")</f>
        <v>Vallée de la Nied réunie – Natura 2000</v>
      </c>
      <c r="F264" s="35" t="str">
        <f aca="false">IFERROR(VLOOKUP(LEFT(A264,7),Opérateur_Territoire!$B$2:$J$120,6,0),"à saisir (Opérateur_Territoire)")</f>
        <v>EPAGE des eaux vives des 3 Nied</v>
      </c>
      <c r="G264" s="35" t="str">
        <f aca="false">IFERROR(VLOOKUP(LEFT(A264,7),Opérateur_Territoire!$B$2:$J$120,7,0),"à saisir (Opérateur_Territoire)")</f>
        <v>Route de Brecklange – 57220 BOULAY-MOSELLE</v>
      </c>
      <c r="H264" s="35" t="str">
        <f aca="false">IFERROR(VLOOKUP(LEFT(A264,7),Opérateur_Territoire!$B$2:$J$120,8,0),"à saisir (Opérateur_Territoire)")</f>
        <v>07 86 71 07 78</v>
      </c>
      <c r="I264" s="35" t="str">
        <f aca="false">IFERROR(VLOOKUP(LEFT(A264,7),Opérateur_Territoire!$B$2:$J$120,9,0),"à saisir (Opérateur_Territoire)")</f>
        <v>maud.colautti@eaux-vives-3nied.fr</v>
      </c>
      <c r="J264" s="35"/>
      <c r="K264" s="35"/>
      <c r="L264" s="36"/>
      <c r="M264" s="80"/>
      <c r="N264" s="80"/>
      <c r="O264" s="81"/>
      <c r="P264" s="82" t="str">
        <f aca="false">IF(AND(M264&lt;&gt;"",O264&lt;&gt;""),M264+O264,IF(AND(N264&lt;&gt;"",O264&lt;&gt;""),N264+O264,""))</f>
        <v/>
      </c>
      <c r="Q264" s="81"/>
      <c r="R264" s="82" t="str">
        <f aca="false">IF(AND(M264&lt;&gt;"",Q264&lt;&gt;""),M264+Q264,IF(AND(N264&lt;&gt;"",Q264&lt;&gt;""),N264+Q264,""))</f>
        <v/>
      </c>
      <c r="S264" s="83"/>
      <c r="T264" s="83"/>
      <c r="U264" s="83"/>
      <c r="V264" s="83"/>
      <c r="W264" s="84"/>
      <c r="X264" s="85"/>
      <c r="Y264" s="86"/>
      <c r="Z264" s="86"/>
      <c r="AA264" s="42"/>
      <c r="AB264" s="87"/>
      <c r="AC264" s="87"/>
      <c r="AD264" s="87"/>
      <c r="AE264" s="42"/>
      <c r="AF264" s="42"/>
      <c r="AG264" s="88"/>
      <c r="AH264" s="42"/>
      <c r="AI264" s="88"/>
      <c r="AJ264" s="42"/>
      <c r="AK264" s="88"/>
      <c r="AL264" s="42"/>
      <c r="AM264" s="88"/>
      <c r="AN264" s="42"/>
      <c r="AO264" s="88"/>
      <c r="AP264" s="42"/>
      <c r="AQ264" s="88"/>
      <c r="AR264" s="42"/>
      <c r="AS264" s="88"/>
      <c r="AT264" s="42"/>
      <c r="AU264" s="88"/>
      <c r="AV264" s="42"/>
      <c r="AW264" s="88"/>
      <c r="AX264" s="42"/>
      <c r="AY264" s="88"/>
      <c r="AZ264" s="42"/>
      <c r="BA264" s="88"/>
      <c r="BB264" s="42"/>
      <c r="BC264" s="88"/>
      <c r="BD264" s="89"/>
      <c r="BE264" s="89"/>
      <c r="BF264" s="90"/>
      <c r="BG264" s="90"/>
      <c r="BH264" s="91"/>
      <c r="BI264" s="92"/>
      <c r="BJ264" s="92"/>
      <c r="AMI264" s="19"/>
      <c r="AMJ264" s="19"/>
    </row>
    <row r="265" s="98" customFormat="true" ht="25.5" hidden="false" customHeight="true" outlineLevel="0" collapsed="false">
      <c r="A265" s="33" t="s">
        <v>1093</v>
      </c>
      <c r="B265" s="34" t="str">
        <f aca="false">IF(A265="","saisir code MAEC (colonne A)",RIGHT(A265,4))</f>
        <v>ESP1</v>
      </c>
      <c r="C265" s="34" t="str">
        <f aca="false">IFERROR(VLOOKUP(LEFT(A265,7),Opérateur_Territoire!$B$2:$D$120,2,0),"à saisir (Opérateur_Territoire)")</f>
        <v>Syndicat mixte bassin versant Armançon</v>
      </c>
      <c r="D265" s="34" t="str">
        <f aca="false">LEFT(A265,7)</f>
        <v>GE_ARME</v>
      </c>
      <c r="E265" s="34" t="str">
        <f aca="false">IFERROR(VLOOKUP(LEFT(A265,7),Opérateur_Territoire!$B$2:$D$120,3,0),"à saisir (Opérateur_Territoire)")</f>
        <v>Vallée humide de l’Armance et élevage (Agence de l'eau Seine-Normandie)</v>
      </c>
      <c r="F265" s="35" t="str">
        <f aca="false">IFERROR(VLOOKUP(LEFT(A265,7),Opérateur_Territoire!$B$2:$J$120,6,0),"à saisir (Opérateur_Territoire)")</f>
        <v>Syndicat mixte du bassin versant de l'Armançon (SMBVA) – Mélanie DE WAELE, animatrice agricole</v>
      </c>
      <c r="G265" s="35" t="str">
        <f aca="false">IFERROR(VLOOKUP(LEFT(A265,7),Opérateur_Territoire!$B$2:$J$120,7,0),"à saisir (Opérateur_Territoire)")</f>
        <v>58 ter rue Vaucorbe – 89700 TONNERRE</v>
      </c>
      <c r="H265" s="35" t="str">
        <f aca="false">IFERROR(VLOOKUP(LEFT(A265,7),Opérateur_Territoire!$B$2:$J$120,8,0),"à saisir (Opérateur_Territoire)")</f>
        <v>06.81.03.29.56</v>
      </c>
      <c r="I265" s="35" t="str">
        <f aca="false">IFERROR(VLOOKUP(LEFT(A265,7),Opérateur_Territoire!$B$2:$J$120,9,0),"à saisir (Opérateur_Territoire)")</f>
        <v>melanie.dewaele@bassin-armancon.fr</v>
      </c>
      <c r="J265" s="35"/>
      <c r="K265" s="36"/>
      <c r="L265" s="36"/>
      <c r="M265" s="80"/>
      <c r="N265" s="80"/>
      <c r="O265" s="81"/>
      <c r="P265" s="82" t="str">
        <f aca="false">IF(AND(M265&lt;&gt;"",O265&lt;&gt;""),M265+O265,IF(AND(N265&lt;&gt;"",O265&lt;&gt;""),N265+O265,""))</f>
        <v/>
      </c>
      <c r="Q265" s="81"/>
      <c r="R265" s="82" t="str">
        <f aca="false">IF(AND(M265&lt;&gt;"",Q265&lt;&gt;""),M265+Q265,IF(AND(N265&lt;&gt;"",Q265&lt;&gt;""),N265+Q265,""))</f>
        <v/>
      </c>
      <c r="S265" s="83"/>
      <c r="T265" s="83"/>
      <c r="U265" s="83"/>
      <c r="V265" s="83"/>
      <c r="W265" s="84"/>
      <c r="X265" s="85"/>
      <c r="Y265" s="86"/>
      <c r="Z265" s="86"/>
      <c r="AA265" s="42"/>
      <c r="AB265" s="87"/>
      <c r="AC265" s="87"/>
      <c r="AD265" s="87"/>
      <c r="AE265" s="42"/>
      <c r="AF265" s="42"/>
      <c r="AG265" s="88"/>
      <c r="AH265" s="42"/>
      <c r="AI265" s="88"/>
      <c r="AJ265" s="42"/>
      <c r="AK265" s="88"/>
      <c r="AL265" s="42"/>
      <c r="AM265" s="88"/>
      <c r="AN265" s="42"/>
      <c r="AO265" s="88"/>
      <c r="AP265" s="42"/>
      <c r="AQ265" s="88"/>
      <c r="AR265" s="42"/>
      <c r="AS265" s="88"/>
      <c r="AT265" s="42"/>
      <c r="AU265" s="88"/>
      <c r="AV265" s="42"/>
      <c r="AW265" s="88"/>
      <c r="AX265" s="42"/>
      <c r="AY265" s="88"/>
      <c r="AZ265" s="42"/>
      <c r="BA265" s="88"/>
      <c r="BB265" s="42"/>
      <c r="BC265" s="88"/>
      <c r="BD265" s="89"/>
      <c r="BE265" s="89"/>
      <c r="BF265" s="90"/>
      <c r="BG265" s="90"/>
      <c r="BH265" s="91"/>
      <c r="BI265" s="92"/>
      <c r="BJ265" s="92"/>
      <c r="AMI265" s="19"/>
      <c r="AMJ265" s="19"/>
    </row>
    <row r="266" s="98" customFormat="true" ht="25.5" hidden="false" customHeight="true" outlineLevel="0" collapsed="false">
      <c r="A266" s="33" t="s">
        <v>1094</v>
      </c>
      <c r="B266" s="34" t="str">
        <f aca="false">IF(A266="","saisir code MAEC (colonne A)",RIGHT(A266,4))</f>
        <v>ESP2</v>
      </c>
      <c r="C266" s="34" t="str">
        <f aca="false">IFERROR(VLOOKUP(LEFT(A266,7),Opérateur_Territoire!$B$2:$D$120,2,0),"à saisir (Opérateur_Territoire)")</f>
        <v>Syndicat mixte bassin versant Armançon</v>
      </c>
      <c r="D266" s="34" t="str">
        <f aca="false">LEFT(A266,7)</f>
        <v>GE_ARME</v>
      </c>
      <c r="E266" s="34" t="str">
        <f aca="false">IFERROR(VLOOKUP(LEFT(A266,7),Opérateur_Territoire!$B$2:$D$120,3,0),"à saisir (Opérateur_Territoire)")</f>
        <v>Vallée humide de l’Armance et élevage (Agence de l'eau Seine-Normandie)</v>
      </c>
      <c r="F266" s="35" t="str">
        <f aca="false">IFERROR(VLOOKUP(LEFT(A266,7),Opérateur_Territoire!$B$2:$J$120,6,0),"à saisir (Opérateur_Territoire)")</f>
        <v>Syndicat mixte du bassin versant de l'Armançon (SMBVA) – Mélanie DE WAELE, animatrice agricole</v>
      </c>
      <c r="G266" s="35" t="str">
        <f aca="false">IFERROR(VLOOKUP(LEFT(A266,7),Opérateur_Territoire!$B$2:$J$120,7,0),"à saisir (Opérateur_Territoire)")</f>
        <v>58 ter rue Vaucorbe – 89700 TONNERRE</v>
      </c>
      <c r="H266" s="35" t="str">
        <f aca="false">IFERROR(VLOOKUP(LEFT(A266,7),Opérateur_Territoire!$B$2:$J$120,8,0),"à saisir (Opérateur_Territoire)")</f>
        <v>06.81.03.29.56</v>
      </c>
      <c r="I266" s="35" t="str">
        <f aca="false">IFERROR(VLOOKUP(LEFT(A266,7),Opérateur_Territoire!$B$2:$J$120,9,0),"à saisir (Opérateur_Territoire)")</f>
        <v>melanie.dewaele@bassin-armancon.fr</v>
      </c>
      <c r="J266" s="35"/>
      <c r="K266" s="35"/>
      <c r="L266" s="36"/>
      <c r="M266" s="80"/>
      <c r="N266" s="80"/>
      <c r="O266" s="81"/>
      <c r="P266" s="82" t="str">
        <f aca="false">IF(AND(M266&lt;&gt;"",O266&lt;&gt;""),M266+O266,IF(AND(N266&lt;&gt;"",O266&lt;&gt;""),N266+O266,""))</f>
        <v/>
      </c>
      <c r="Q266" s="81"/>
      <c r="R266" s="82" t="str">
        <f aca="false">IF(AND(M266&lt;&gt;"",Q266&lt;&gt;""),M266+Q266,IF(AND(N266&lt;&gt;"",Q266&lt;&gt;""),N266+Q266,""))</f>
        <v/>
      </c>
      <c r="S266" s="83"/>
      <c r="T266" s="83"/>
      <c r="U266" s="83"/>
      <c r="V266" s="83"/>
      <c r="W266" s="84"/>
      <c r="X266" s="85"/>
      <c r="Y266" s="86"/>
      <c r="Z266" s="86"/>
      <c r="AA266" s="42"/>
      <c r="AB266" s="87"/>
      <c r="AC266" s="87"/>
      <c r="AD266" s="87"/>
      <c r="AE266" s="42"/>
      <c r="AF266" s="42"/>
      <c r="AG266" s="88"/>
      <c r="AH266" s="42"/>
      <c r="AI266" s="88"/>
      <c r="AJ266" s="42"/>
      <c r="AK266" s="88"/>
      <c r="AL266" s="42"/>
      <c r="AM266" s="88"/>
      <c r="AN266" s="42"/>
      <c r="AO266" s="88"/>
      <c r="AP266" s="42"/>
      <c r="AQ266" s="88"/>
      <c r="AR266" s="42"/>
      <c r="AS266" s="88"/>
      <c r="AT266" s="42"/>
      <c r="AU266" s="88"/>
      <c r="AV266" s="42"/>
      <c r="AW266" s="88"/>
      <c r="AX266" s="42"/>
      <c r="AY266" s="88"/>
      <c r="AZ266" s="42"/>
      <c r="BA266" s="88"/>
      <c r="BB266" s="42"/>
      <c r="BC266" s="88"/>
      <c r="BD266" s="89"/>
      <c r="BE266" s="89"/>
      <c r="BF266" s="90"/>
      <c r="BG266" s="90"/>
      <c r="BH266" s="91"/>
      <c r="BI266" s="92"/>
      <c r="BJ266" s="92"/>
      <c r="AMI266" s="19"/>
      <c r="AMJ266" s="19"/>
    </row>
    <row r="267" s="98" customFormat="true" ht="25.5" hidden="false" customHeight="true" outlineLevel="0" collapsed="false">
      <c r="A267" s="33" t="s">
        <v>1095</v>
      </c>
      <c r="B267" s="34" t="str">
        <f aca="false">IF(A267="","saisir code MAEC (colonne A)",RIGHT(A267,4))</f>
        <v>ESP3</v>
      </c>
      <c r="C267" s="34" t="str">
        <f aca="false">IFERROR(VLOOKUP(LEFT(A267,7),Opérateur_Territoire!$B$2:$D$120,2,0),"à saisir (Opérateur_Territoire)")</f>
        <v>Syndicat mixte bassin versant Armançon</v>
      </c>
      <c r="D267" s="34" t="str">
        <f aca="false">LEFT(A267,7)</f>
        <v>GE_ARME</v>
      </c>
      <c r="E267" s="34" t="str">
        <f aca="false">IFERROR(VLOOKUP(LEFT(A267,7),Opérateur_Territoire!$B$2:$D$120,3,0),"à saisir (Opérateur_Territoire)")</f>
        <v>Vallée humide de l’Armance et élevage (Agence de l'eau Seine-Normandie)</v>
      </c>
      <c r="F267" s="35" t="str">
        <f aca="false">IFERROR(VLOOKUP(LEFT(A267,7),Opérateur_Territoire!$B$2:$J$120,6,0),"à saisir (Opérateur_Territoire)")</f>
        <v>Syndicat mixte du bassin versant de l'Armançon (SMBVA) – Mélanie DE WAELE, animatrice agricole</v>
      </c>
      <c r="G267" s="35" t="str">
        <f aca="false">IFERROR(VLOOKUP(LEFT(A267,7),Opérateur_Territoire!$B$2:$J$120,7,0),"à saisir (Opérateur_Territoire)")</f>
        <v>58 ter rue Vaucorbe – 89700 TONNERRE</v>
      </c>
      <c r="H267" s="35" t="str">
        <f aca="false">IFERROR(VLOOKUP(LEFT(A267,7),Opérateur_Territoire!$B$2:$J$120,8,0),"à saisir (Opérateur_Territoire)")</f>
        <v>06.81.03.29.56</v>
      </c>
      <c r="I267" s="35" t="str">
        <f aca="false">IFERROR(VLOOKUP(LEFT(A267,7),Opérateur_Territoire!$B$2:$J$120,9,0),"à saisir (Opérateur_Territoire)")</f>
        <v>melanie.dewaele@bassin-armancon.fr</v>
      </c>
      <c r="J267" s="35"/>
      <c r="K267" s="35"/>
      <c r="L267" s="36"/>
      <c r="M267" s="80"/>
      <c r="N267" s="80"/>
      <c r="O267" s="81"/>
      <c r="P267" s="82" t="str">
        <f aca="false">IF(AND(M267&lt;&gt;"",O267&lt;&gt;""),M267+O267,IF(AND(N267&lt;&gt;"",O267&lt;&gt;""),N267+O267,""))</f>
        <v/>
      </c>
      <c r="Q267" s="81"/>
      <c r="R267" s="82" t="str">
        <f aca="false">IF(AND(M267&lt;&gt;"",Q267&lt;&gt;""),M267+Q267,IF(AND(N267&lt;&gt;"",Q267&lt;&gt;""),N267+Q267,""))</f>
        <v/>
      </c>
      <c r="S267" s="83"/>
      <c r="T267" s="83"/>
      <c r="U267" s="83"/>
      <c r="V267" s="83"/>
      <c r="W267" s="84"/>
      <c r="X267" s="85"/>
      <c r="Y267" s="86"/>
      <c r="Z267" s="86"/>
      <c r="AA267" s="42"/>
      <c r="AB267" s="87"/>
      <c r="AC267" s="87"/>
      <c r="AD267" s="87"/>
      <c r="AE267" s="42"/>
      <c r="AF267" s="42"/>
      <c r="AG267" s="88"/>
      <c r="AH267" s="42"/>
      <c r="AI267" s="88"/>
      <c r="AJ267" s="42"/>
      <c r="AK267" s="88"/>
      <c r="AL267" s="42"/>
      <c r="AM267" s="88"/>
      <c r="AN267" s="42"/>
      <c r="AO267" s="88"/>
      <c r="AP267" s="42"/>
      <c r="AQ267" s="88"/>
      <c r="AR267" s="42"/>
      <c r="AS267" s="88"/>
      <c r="AT267" s="42"/>
      <c r="AU267" s="88"/>
      <c r="AV267" s="42"/>
      <c r="AW267" s="88"/>
      <c r="AX267" s="42"/>
      <c r="AY267" s="88"/>
      <c r="AZ267" s="42"/>
      <c r="BA267" s="88"/>
      <c r="BB267" s="42"/>
      <c r="BC267" s="88"/>
      <c r="BD267" s="89"/>
      <c r="BE267" s="89"/>
      <c r="BF267" s="90"/>
      <c r="BG267" s="90"/>
      <c r="BH267" s="91"/>
      <c r="BI267" s="92"/>
      <c r="BJ267" s="92"/>
      <c r="AMI267" s="19"/>
      <c r="AMJ267" s="19"/>
    </row>
    <row r="268" s="98" customFormat="true" ht="25.5" hidden="false" customHeight="true" outlineLevel="0" collapsed="false">
      <c r="A268" s="33" t="s">
        <v>1096</v>
      </c>
      <c r="B268" s="34" t="str">
        <f aca="false">IF(A268="","saisir code MAEC (colonne A)",RIGHT(A268,4))</f>
        <v>ESP4</v>
      </c>
      <c r="C268" s="34" t="str">
        <f aca="false">IFERROR(VLOOKUP(LEFT(A268,7),Opérateur_Territoire!$B$2:$D$120,2,0),"à saisir (Opérateur_Territoire)")</f>
        <v>Syndicat mixte bassin versant Armançon</v>
      </c>
      <c r="D268" s="34" t="str">
        <f aca="false">LEFT(A268,7)</f>
        <v>GE_ARME</v>
      </c>
      <c r="E268" s="34" t="str">
        <f aca="false">IFERROR(VLOOKUP(LEFT(A268,7),Opérateur_Territoire!$B$2:$D$120,3,0),"à saisir (Opérateur_Territoire)")</f>
        <v>Vallée humide de l’Armance et élevage (Agence de l'eau Seine-Normandie)</v>
      </c>
      <c r="F268" s="35" t="str">
        <f aca="false">IFERROR(VLOOKUP(LEFT(A268,7),Opérateur_Territoire!$B$2:$J$120,6,0),"à saisir (Opérateur_Territoire)")</f>
        <v>Syndicat mixte du bassin versant de l'Armançon (SMBVA) – Mélanie DE WAELE, animatrice agricole</v>
      </c>
      <c r="G268" s="35" t="str">
        <f aca="false">IFERROR(VLOOKUP(LEFT(A268,7),Opérateur_Territoire!$B$2:$J$120,7,0),"à saisir (Opérateur_Territoire)")</f>
        <v>58 ter rue Vaucorbe – 89700 TONNERRE</v>
      </c>
      <c r="H268" s="35" t="str">
        <f aca="false">IFERROR(VLOOKUP(LEFT(A268,7),Opérateur_Territoire!$B$2:$J$120,8,0),"à saisir (Opérateur_Territoire)")</f>
        <v>06.81.03.29.56</v>
      </c>
      <c r="I268" s="35" t="str">
        <f aca="false">IFERROR(VLOOKUP(LEFT(A268,7),Opérateur_Territoire!$B$2:$J$120,9,0),"à saisir (Opérateur_Territoire)")</f>
        <v>melanie.dewaele@bassin-armancon.fr</v>
      </c>
      <c r="J268" s="35"/>
      <c r="K268" s="35"/>
      <c r="L268" s="36"/>
      <c r="M268" s="80"/>
      <c r="N268" s="80"/>
      <c r="O268" s="81"/>
      <c r="P268" s="82" t="str">
        <f aca="false">IF(AND(M268&lt;&gt;"",O268&lt;&gt;""),M268+O268,IF(AND(N268&lt;&gt;"",O268&lt;&gt;""),N268+O268,""))</f>
        <v/>
      </c>
      <c r="Q268" s="81"/>
      <c r="R268" s="82" t="str">
        <f aca="false">IF(AND(M268&lt;&gt;"",Q268&lt;&gt;""),M268+Q268,IF(AND(N268&lt;&gt;"",Q268&lt;&gt;""),N268+Q268,""))</f>
        <v/>
      </c>
      <c r="S268" s="83"/>
      <c r="T268" s="83"/>
      <c r="U268" s="83"/>
      <c r="V268" s="83"/>
      <c r="W268" s="84"/>
      <c r="X268" s="85"/>
      <c r="Y268" s="86"/>
      <c r="Z268" s="86"/>
      <c r="AA268" s="42"/>
      <c r="AB268" s="87"/>
      <c r="AC268" s="87"/>
      <c r="AD268" s="87"/>
      <c r="AE268" s="42"/>
      <c r="AF268" s="42"/>
      <c r="AG268" s="88"/>
      <c r="AH268" s="42"/>
      <c r="AI268" s="88"/>
      <c r="AJ268" s="42"/>
      <c r="AK268" s="88"/>
      <c r="AL268" s="42"/>
      <c r="AM268" s="88"/>
      <c r="AN268" s="42"/>
      <c r="AO268" s="88"/>
      <c r="AP268" s="42"/>
      <c r="AQ268" s="88"/>
      <c r="AR268" s="42"/>
      <c r="AS268" s="88"/>
      <c r="AT268" s="42"/>
      <c r="AU268" s="88"/>
      <c r="AV268" s="42"/>
      <c r="AW268" s="88"/>
      <c r="AX268" s="42"/>
      <c r="AY268" s="88"/>
      <c r="AZ268" s="42"/>
      <c r="BA268" s="88"/>
      <c r="BB268" s="42"/>
      <c r="BC268" s="88"/>
      <c r="BD268" s="89"/>
      <c r="BE268" s="89"/>
      <c r="BF268" s="90"/>
      <c r="BG268" s="90"/>
      <c r="BH268" s="91"/>
      <c r="BI268" s="92"/>
      <c r="BJ268" s="92"/>
      <c r="AMI268" s="19"/>
      <c r="AMJ268" s="19"/>
    </row>
    <row r="269" s="98" customFormat="true" ht="25.5" hidden="false" customHeight="true" outlineLevel="0" collapsed="false">
      <c r="A269" s="33" t="s">
        <v>1097</v>
      </c>
      <c r="B269" s="34" t="str">
        <f aca="false">IF(A269="","saisir code MAEC (colonne A)",RIGHT(A269,4))</f>
        <v>MHU1</v>
      </c>
      <c r="C269" s="34" t="str">
        <f aca="false">IFERROR(VLOOKUP(LEFT(A269,7),Opérateur_Territoire!$B$2:$D$120,2,0),"à saisir (Opérateur_Territoire)")</f>
        <v>Syndicat mixte bassin versant Armançon</v>
      </c>
      <c r="D269" s="34" t="str">
        <f aca="false">LEFT(A269,7)</f>
        <v>GE_ARME</v>
      </c>
      <c r="E269" s="34" t="str">
        <f aca="false">IFERROR(VLOOKUP(LEFT(A269,7),Opérateur_Territoire!$B$2:$D$120,3,0),"à saisir (Opérateur_Territoire)")</f>
        <v>Vallée humide de l’Armance et élevage (Agence de l'eau Seine-Normandie)</v>
      </c>
      <c r="F269" s="35" t="str">
        <f aca="false">IFERROR(VLOOKUP(LEFT(A269,7),Opérateur_Territoire!$B$2:$J$120,6,0),"à saisir (Opérateur_Territoire)")</f>
        <v>Syndicat mixte du bassin versant de l'Armançon (SMBVA) – Mélanie DE WAELE, animatrice agricole</v>
      </c>
      <c r="G269" s="35" t="str">
        <f aca="false">IFERROR(VLOOKUP(LEFT(A269,7),Opérateur_Territoire!$B$2:$J$120,7,0),"à saisir (Opérateur_Territoire)")</f>
        <v>58 ter rue Vaucorbe – 89700 TONNERRE</v>
      </c>
      <c r="H269" s="35" t="str">
        <f aca="false">IFERROR(VLOOKUP(LEFT(A269,7),Opérateur_Territoire!$B$2:$J$120,8,0),"à saisir (Opérateur_Territoire)")</f>
        <v>06.81.03.29.56</v>
      </c>
      <c r="I269" s="35" t="str">
        <f aca="false">IFERROR(VLOOKUP(LEFT(A269,7),Opérateur_Territoire!$B$2:$J$120,9,0),"à saisir (Opérateur_Territoire)")</f>
        <v>melanie.dewaele@bassin-armancon.fr</v>
      </c>
      <c r="J269" s="35"/>
      <c r="K269" s="35"/>
      <c r="L269" s="36"/>
      <c r="M269" s="80"/>
      <c r="N269" s="80"/>
      <c r="O269" s="81"/>
      <c r="P269" s="82" t="str">
        <f aca="false">IF(AND(M269&lt;&gt;"",O269&lt;&gt;""),M269+O269,IF(AND(N269&lt;&gt;"",O269&lt;&gt;""),N269+O269,""))</f>
        <v/>
      </c>
      <c r="Q269" s="81"/>
      <c r="R269" s="82" t="str">
        <f aca="false">IF(AND(M269&lt;&gt;"",Q269&lt;&gt;""),M269+Q269,IF(AND(N269&lt;&gt;"",Q269&lt;&gt;""),N269+Q269,""))</f>
        <v/>
      </c>
      <c r="S269" s="83"/>
      <c r="T269" s="83"/>
      <c r="U269" s="83"/>
      <c r="V269" s="83"/>
      <c r="W269" s="84"/>
      <c r="X269" s="85"/>
      <c r="Y269" s="86"/>
      <c r="Z269" s="86"/>
      <c r="AA269" s="42"/>
      <c r="AB269" s="87"/>
      <c r="AC269" s="87"/>
      <c r="AD269" s="87"/>
      <c r="AE269" s="42"/>
      <c r="AF269" s="42"/>
      <c r="AG269" s="88"/>
      <c r="AH269" s="42"/>
      <c r="AI269" s="88"/>
      <c r="AJ269" s="42"/>
      <c r="AK269" s="88"/>
      <c r="AL269" s="42"/>
      <c r="AM269" s="88"/>
      <c r="AN269" s="42"/>
      <c r="AO269" s="88"/>
      <c r="AP269" s="42"/>
      <c r="AQ269" s="88"/>
      <c r="AR269" s="42"/>
      <c r="AS269" s="88"/>
      <c r="AT269" s="42"/>
      <c r="AU269" s="88"/>
      <c r="AV269" s="42"/>
      <c r="AW269" s="88"/>
      <c r="AX269" s="42"/>
      <c r="AY269" s="88"/>
      <c r="AZ269" s="42"/>
      <c r="BA269" s="88"/>
      <c r="BB269" s="42"/>
      <c r="BC269" s="88"/>
      <c r="BD269" s="89"/>
      <c r="BE269" s="89"/>
      <c r="BF269" s="90"/>
      <c r="BG269" s="90"/>
      <c r="BH269" s="91"/>
      <c r="BI269" s="92"/>
      <c r="BJ269" s="92"/>
      <c r="AMI269" s="19"/>
      <c r="AMJ269" s="19"/>
    </row>
    <row r="270" s="98" customFormat="true" ht="25.5" hidden="false" customHeight="true" outlineLevel="0" collapsed="false">
      <c r="A270" s="33" t="s">
        <v>1098</v>
      </c>
      <c r="B270" s="34" t="str">
        <f aca="false">IF(A270="","saisir code MAEC (colonne A)",RIGHT(A270,4))</f>
        <v>MHU2</v>
      </c>
      <c r="C270" s="34" t="str">
        <f aca="false">IFERROR(VLOOKUP(LEFT(A270,7),Opérateur_Territoire!$B$2:$D$120,2,0),"à saisir (Opérateur_Territoire)")</f>
        <v>Syndicat mixte bassin versant Armançon</v>
      </c>
      <c r="D270" s="34" t="str">
        <f aca="false">LEFT(A270,7)</f>
        <v>GE_ARME</v>
      </c>
      <c r="E270" s="34" t="str">
        <f aca="false">IFERROR(VLOOKUP(LEFT(A270,7),Opérateur_Territoire!$B$2:$D$120,3,0),"à saisir (Opérateur_Territoire)")</f>
        <v>Vallée humide de l’Armance et élevage (Agence de l'eau Seine-Normandie)</v>
      </c>
      <c r="F270" s="35" t="str">
        <f aca="false">IFERROR(VLOOKUP(LEFT(A270,7),Opérateur_Territoire!$B$2:$J$120,6,0),"à saisir (Opérateur_Territoire)")</f>
        <v>Syndicat mixte du bassin versant de l'Armançon (SMBVA) – Mélanie DE WAELE, animatrice agricole</v>
      </c>
      <c r="G270" s="35" t="str">
        <f aca="false">IFERROR(VLOOKUP(LEFT(A270,7),Opérateur_Territoire!$B$2:$J$120,7,0),"à saisir (Opérateur_Territoire)")</f>
        <v>58 ter rue Vaucorbe – 89700 TONNERRE</v>
      </c>
      <c r="H270" s="35" t="str">
        <f aca="false">IFERROR(VLOOKUP(LEFT(A270,7),Opérateur_Territoire!$B$2:$J$120,8,0),"à saisir (Opérateur_Territoire)")</f>
        <v>06.81.03.29.56</v>
      </c>
      <c r="I270" s="35" t="str">
        <f aca="false">IFERROR(VLOOKUP(LEFT(A270,7),Opérateur_Territoire!$B$2:$J$120,9,0),"à saisir (Opérateur_Territoire)")</f>
        <v>melanie.dewaele@bassin-armancon.fr</v>
      </c>
      <c r="J270" s="35"/>
      <c r="K270" s="35"/>
      <c r="L270" s="36"/>
      <c r="M270" s="80"/>
      <c r="N270" s="80"/>
      <c r="O270" s="81"/>
      <c r="P270" s="82" t="str">
        <f aca="false">IF(AND(M270&lt;&gt;"",O270&lt;&gt;""),M270+O270,IF(AND(N270&lt;&gt;"",O270&lt;&gt;""),N270+O270,""))</f>
        <v/>
      </c>
      <c r="Q270" s="81"/>
      <c r="R270" s="82" t="str">
        <f aca="false">IF(AND(M270&lt;&gt;"",Q270&lt;&gt;""),M270+Q270,IF(AND(N270&lt;&gt;"",Q270&lt;&gt;""),N270+Q270,""))</f>
        <v/>
      </c>
      <c r="S270" s="83"/>
      <c r="T270" s="83"/>
      <c r="U270" s="83"/>
      <c r="V270" s="83"/>
      <c r="W270" s="84"/>
      <c r="X270" s="85"/>
      <c r="Y270" s="86"/>
      <c r="Z270" s="86"/>
      <c r="AA270" s="42"/>
      <c r="AB270" s="87"/>
      <c r="AC270" s="87"/>
      <c r="AD270" s="87"/>
      <c r="AE270" s="42"/>
      <c r="AF270" s="42"/>
      <c r="AG270" s="88"/>
      <c r="AH270" s="42"/>
      <c r="AI270" s="88"/>
      <c r="AJ270" s="42"/>
      <c r="AK270" s="88"/>
      <c r="AL270" s="42"/>
      <c r="AM270" s="88"/>
      <c r="AN270" s="42"/>
      <c r="AO270" s="88"/>
      <c r="AP270" s="42"/>
      <c r="AQ270" s="88"/>
      <c r="AR270" s="42"/>
      <c r="AS270" s="88"/>
      <c r="AT270" s="42"/>
      <c r="AU270" s="88"/>
      <c r="AV270" s="42"/>
      <c r="AW270" s="88"/>
      <c r="AX270" s="42"/>
      <c r="AY270" s="88"/>
      <c r="AZ270" s="42"/>
      <c r="BA270" s="88"/>
      <c r="BB270" s="42"/>
      <c r="BC270" s="88"/>
      <c r="BD270" s="89"/>
      <c r="BE270" s="89"/>
      <c r="BF270" s="90"/>
      <c r="BG270" s="90"/>
      <c r="BH270" s="91"/>
      <c r="BI270" s="92"/>
      <c r="BJ270" s="92"/>
      <c r="AMI270" s="19"/>
      <c r="AMJ270" s="19"/>
    </row>
    <row r="271" s="98" customFormat="true" ht="25.5" hidden="false" customHeight="true" outlineLevel="0" collapsed="false">
      <c r="A271" s="49" t="s">
        <v>1099</v>
      </c>
      <c r="B271" s="50" t="str">
        <f aca="false">IF(A271="","saisir code MAEC (colonne A)",RIGHT(A271,4))</f>
        <v>ESP1</v>
      </c>
      <c r="C271" s="50" t="str">
        <f aca="false">IFERROR(VLOOKUP(LEFT(A271,7),Opérateur_Territoire!$B$2:$D$120,2,0),"à saisir (Opérateur_Territoire)")</f>
        <v>à saisir (Opérateur_Territoire)</v>
      </c>
      <c r="D271" s="50" t="str">
        <f aca="false">LEFT(A271,7)</f>
        <v>GE_0001</v>
      </c>
      <c r="E271" s="50" t="str">
        <f aca="false">IFERROR(VLOOKUP(LEFT(A271,7),Opérateur_Territoire!$B$2:$D$120,3,0),"à saisir (Opérateur_Territoire)")</f>
        <v>à saisir (Opérateur_Territoire)</v>
      </c>
      <c r="F271" s="35" t="str">
        <f aca="false">IFERROR(VLOOKUP(LEFT(A271,7),Opérateur_Territoire!$B$2:$J$120,6,0),"à saisir (Opérateur_Territoire)")</f>
        <v>à saisir (Opérateur_Territoire)</v>
      </c>
      <c r="G271" s="35" t="str">
        <f aca="false">IFERROR(VLOOKUP(LEFT(A271,7),Opérateur_Territoire!$B$2:$J$120,7,0),"à saisir (Opérateur_Territoire)")</f>
        <v>à saisir (Opérateur_Territoire)</v>
      </c>
      <c r="H271" s="35" t="str">
        <f aca="false">IFERROR(VLOOKUP(LEFT(A271,7),Opérateur_Territoire!$B$2:$J$120,8,0),"à saisir (Opérateur_Territoire)")</f>
        <v>à saisir (Opérateur_Territoire)</v>
      </c>
      <c r="I271" s="35" t="str">
        <f aca="false">IFERROR(VLOOKUP(LEFT(A271,7),Opérateur_Territoire!$B$2:$J$120,9,0),"à saisir (Opérateur_Territoire)")</f>
        <v>à saisir (Opérateur_Territoire)</v>
      </c>
      <c r="J271" s="35"/>
      <c r="K271" s="35"/>
      <c r="L271" s="36"/>
      <c r="M271" s="80"/>
      <c r="N271" s="80"/>
      <c r="O271" s="81"/>
      <c r="P271" s="82" t="str">
        <f aca="false">IF(AND(M271&lt;&gt;"",O271&lt;&gt;""),M271+O271,IF(AND(N271&lt;&gt;"",O271&lt;&gt;""),N271+O271,""))</f>
        <v/>
      </c>
      <c r="Q271" s="81"/>
      <c r="R271" s="82" t="str">
        <f aca="false">IF(AND(M271&lt;&gt;"",Q271&lt;&gt;""),M271+Q271,IF(AND(N271&lt;&gt;"",Q271&lt;&gt;""),N271+Q271,""))</f>
        <v/>
      </c>
      <c r="S271" s="83"/>
      <c r="T271" s="83"/>
      <c r="U271" s="83"/>
      <c r="V271" s="83"/>
      <c r="W271" s="84"/>
      <c r="X271" s="85"/>
      <c r="Y271" s="86"/>
      <c r="Z271" s="86"/>
      <c r="AA271" s="42"/>
      <c r="AB271" s="87"/>
      <c r="AC271" s="87"/>
      <c r="AD271" s="87"/>
      <c r="AE271" s="42"/>
      <c r="AF271" s="42"/>
      <c r="AG271" s="88"/>
      <c r="AH271" s="42"/>
      <c r="AI271" s="88"/>
      <c r="AJ271" s="42"/>
      <c r="AK271" s="88"/>
      <c r="AL271" s="42"/>
      <c r="AM271" s="88"/>
      <c r="AN271" s="42"/>
      <c r="AO271" s="88"/>
      <c r="AP271" s="42"/>
      <c r="AQ271" s="88"/>
      <c r="AR271" s="42"/>
      <c r="AS271" s="88"/>
      <c r="AT271" s="42"/>
      <c r="AU271" s="88"/>
      <c r="AV271" s="42"/>
      <c r="AW271" s="88"/>
      <c r="AX271" s="42"/>
      <c r="AY271" s="88"/>
      <c r="AZ271" s="42"/>
      <c r="BA271" s="88"/>
      <c r="BB271" s="42"/>
      <c r="BC271" s="88"/>
      <c r="BD271" s="89"/>
      <c r="BE271" s="89"/>
      <c r="BF271" s="90"/>
      <c r="BG271" s="90"/>
      <c r="BH271" s="91"/>
      <c r="BI271" s="92"/>
      <c r="BJ271" s="92"/>
      <c r="AMI271" s="19"/>
      <c r="AMJ271" s="19"/>
    </row>
    <row r="272" s="98" customFormat="true" ht="25.5" hidden="false" customHeight="true" outlineLevel="0" collapsed="false">
      <c r="A272" s="49" t="s">
        <v>1100</v>
      </c>
      <c r="B272" s="50" t="str">
        <f aca="false">IF(A272="","saisir code MAEC (colonne A)",RIGHT(A272,4))</f>
        <v>ESP2</v>
      </c>
      <c r="C272" s="50" t="str">
        <f aca="false">IFERROR(VLOOKUP(LEFT(A272,7),Opérateur_Territoire!$B$2:$D$120,2,0),"à saisir (Opérateur_Territoire)")</f>
        <v>à saisir (Opérateur_Territoire)</v>
      </c>
      <c r="D272" s="50" t="str">
        <f aca="false">LEFT(A272,7)</f>
        <v>GE_0001</v>
      </c>
      <c r="E272" s="50" t="str">
        <f aca="false">IFERROR(VLOOKUP(LEFT(A272,7),Opérateur_Territoire!$B$2:$D$120,3,0),"à saisir (Opérateur_Territoire)")</f>
        <v>à saisir (Opérateur_Territoire)</v>
      </c>
      <c r="F272" s="35" t="str">
        <f aca="false">IFERROR(VLOOKUP(LEFT(A272,7),Opérateur_Territoire!$B$2:$J$120,6,0),"à saisir (Opérateur_Territoire)")</f>
        <v>à saisir (Opérateur_Territoire)</v>
      </c>
      <c r="G272" s="35" t="str">
        <f aca="false">IFERROR(VLOOKUP(LEFT(A272,7),Opérateur_Territoire!$B$2:$J$120,7,0),"à saisir (Opérateur_Territoire)")</f>
        <v>à saisir (Opérateur_Territoire)</v>
      </c>
      <c r="H272" s="35" t="str">
        <f aca="false">IFERROR(VLOOKUP(LEFT(A272,7),Opérateur_Territoire!$B$2:$J$120,8,0),"à saisir (Opérateur_Territoire)")</f>
        <v>à saisir (Opérateur_Territoire)</v>
      </c>
      <c r="I272" s="35" t="str">
        <f aca="false">IFERROR(VLOOKUP(LEFT(A272,7),Opérateur_Territoire!$B$2:$J$120,9,0),"à saisir (Opérateur_Territoire)")</f>
        <v>à saisir (Opérateur_Territoire)</v>
      </c>
      <c r="J272" s="35"/>
      <c r="K272" s="35"/>
      <c r="L272" s="36"/>
      <c r="M272" s="80"/>
      <c r="N272" s="80"/>
      <c r="O272" s="81"/>
      <c r="P272" s="82" t="str">
        <f aca="false">IF(AND(M272&lt;&gt;"",O272&lt;&gt;""),M272+O272,IF(AND(N272&lt;&gt;"",O272&lt;&gt;""),N272+O272,""))</f>
        <v/>
      </c>
      <c r="Q272" s="81"/>
      <c r="R272" s="82" t="str">
        <f aca="false">IF(AND(M272&lt;&gt;"",Q272&lt;&gt;""),M272+Q272,IF(AND(N272&lt;&gt;"",Q272&lt;&gt;""),N272+Q272,""))</f>
        <v/>
      </c>
      <c r="S272" s="83"/>
      <c r="T272" s="83"/>
      <c r="U272" s="83"/>
      <c r="V272" s="83"/>
      <c r="W272" s="84"/>
      <c r="X272" s="85"/>
      <c r="Y272" s="86"/>
      <c r="Z272" s="86"/>
      <c r="AA272" s="42"/>
      <c r="AB272" s="87"/>
      <c r="AC272" s="87"/>
      <c r="AD272" s="87"/>
      <c r="AE272" s="42"/>
      <c r="AF272" s="42"/>
      <c r="AG272" s="88"/>
      <c r="AH272" s="42"/>
      <c r="AI272" s="88"/>
      <c r="AJ272" s="42"/>
      <c r="AK272" s="88"/>
      <c r="AL272" s="42"/>
      <c r="AM272" s="88"/>
      <c r="AN272" s="42"/>
      <c r="AO272" s="88"/>
      <c r="AP272" s="42"/>
      <c r="AQ272" s="88"/>
      <c r="AR272" s="42"/>
      <c r="AS272" s="88"/>
      <c r="AT272" s="42"/>
      <c r="AU272" s="88"/>
      <c r="AV272" s="42"/>
      <c r="AW272" s="88"/>
      <c r="AX272" s="42"/>
      <c r="AY272" s="88"/>
      <c r="AZ272" s="42"/>
      <c r="BA272" s="88"/>
      <c r="BB272" s="42"/>
      <c r="BC272" s="88"/>
      <c r="BD272" s="89"/>
      <c r="BE272" s="89"/>
      <c r="BF272" s="90"/>
      <c r="BG272" s="90"/>
      <c r="BH272" s="91"/>
      <c r="BI272" s="92"/>
      <c r="BJ272" s="92"/>
      <c r="AMI272" s="19"/>
      <c r="AMJ272" s="19"/>
    </row>
    <row r="273" s="98" customFormat="true" ht="25.5" hidden="false" customHeight="true" outlineLevel="0" collapsed="false">
      <c r="A273" s="49" t="s">
        <v>1101</v>
      </c>
      <c r="B273" s="50" t="str">
        <f aca="false">IF(A273="","saisir code MAEC (colonne A)",RIGHT(A273,4))</f>
        <v>ESP3</v>
      </c>
      <c r="C273" s="50" t="str">
        <f aca="false">IFERROR(VLOOKUP(LEFT(A273,7),Opérateur_Territoire!$B$2:$D$120,2,0),"à saisir (Opérateur_Territoire)")</f>
        <v>à saisir (Opérateur_Territoire)</v>
      </c>
      <c r="D273" s="50" t="str">
        <f aca="false">LEFT(A273,7)</f>
        <v>GE_0001</v>
      </c>
      <c r="E273" s="50" t="str">
        <f aca="false">IFERROR(VLOOKUP(LEFT(A273,7),Opérateur_Territoire!$B$2:$D$120,3,0),"à saisir (Opérateur_Territoire)")</f>
        <v>à saisir (Opérateur_Territoire)</v>
      </c>
      <c r="F273" s="35" t="str">
        <f aca="false">IFERROR(VLOOKUP(LEFT(A273,7),Opérateur_Territoire!$B$2:$J$120,6,0),"à saisir (Opérateur_Territoire)")</f>
        <v>à saisir (Opérateur_Territoire)</v>
      </c>
      <c r="G273" s="35" t="str">
        <f aca="false">IFERROR(VLOOKUP(LEFT(A273,7),Opérateur_Territoire!$B$2:$J$120,7,0),"à saisir (Opérateur_Territoire)")</f>
        <v>à saisir (Opérateur_Territoire)</v>
      </c>
      <c r="H273" s="35" t="str">
        <f aca="false">IFERROR(VLOOKUP(LEFT(A273,7),Opérateur_Territoire!$B$2:$J$120,8,0),"à saisir (Opérateur_Territoire)")</f>
        <v>à saisir (Opérateur_Territoire)</v>
      </c>
      <c r="I273" s="35" t="str">
        <f aca="false">IFERROR(VLOOKUP(LEFT(A273,7),Opérateur_Territoire!$B$2:$J$120,9,0),"à saisir (Opérateur_Territoire)")</f>
        <v>à saisir (Opérateur_Territoire)</v>
      </c>
      <c r="J273" s="35"/>
      <c r="K273" s="35"/>
      <c r="L273" s="36"/>
      <c r="M273" s="80"/>
      <c r="N273" s="80"/>
      <c r="O273" s="81"/>
      <c r="P273" s="82" t="str">
        <f aca="false">IF(AND(M273&lt;&gt;"",O273&lt;&gt;""),M273+O273,IF(AND(N273&lt;&gt;"",O273&lt;&gt;""),N273+O273,""))</f>
        <v/>
      </c>
      <c r="Q273" s="81"/>
      <c r="R273" s="82" t="str">
        <f aca="false">IF(AND(M273&lt;&gt;"",Q273&lt;&gt;""),M273+Q273,IF(AND(N273&lt;&gt;"",Q273&lt;&gt;""),N273+Q273,""))</f>
        <v/>
      </c>
      <c r="S273" s="83"/>
      <c r="T273" s="83"/>
      <c r="U273" s="83"/>
      <c r="V273" s="83"/>
      <c r="W273" s="84"/>
      <c r="X273" s="85"/>
      <c r="Y273" s="86"/>
      <c r="Z273" s="86"/>
      <c r="AA273" s="42"/>
      <c r="AB273" s="87"/>
      <c r="AC273" s="87"/>
      <c r="AD273" s="87"/>
      <c r="AE273" s="42"/>
      <c r="AF273" s="42"/>
      <c r="AG273" s="88"/>
      <c r="AH273" s="42"/>
      <c r="AI273" s="88"/>
      <c r="AJ273" s="42"/>
      <c r="AK273" s="88"/>
      <c r="AL273" s="42"/>
      <c r="AM273" s="88"/>
      <c r="AN273" s="42"/>
      <c r="AO273" s="88"/>
      <c r="AP273" s="42"/>
      <c r="AQ273" s="88"/>
      <c r="AR273" s="42"/>
      <c r="AS273" s="88"/>
      <c r="AT273" s="42"/>
      <c r="AU273" s="88"/>
      <c r="AV273" s="42"/>
      <c r="AW273" s="88"/>
      <c r="AX273" s="42"/>
      <c r="AY273" s="88"/>
      <c r="AZ273" s="42"/>
      <c r="BA273" s="88"/>
      <c r="BB273" s="42"/>
      <c r="BC273" s="88"/>
      <c r="BD273" s="89"/>
      <c r="BE273" s="89"/>
      <c r="BF273" s="90"/>
      <c r="BG273" s="90"/>
      <c r="BH273" s="91"/>
      <c r="BI273" s="92"/>
      <c r="BJ273" s="92"/>
      <c r="AMI273" s="19"/>
      <c r="AMJ273" s="19"/>
    </row>
    <row r="274" s="98" customFormat="true" ht="25.5" hidden="false" customHeight="true" outlineLevel="0" collapsed="false">
      <c r="A274" s="49" t="s">
        <v>1102</v>
      </c>
      <c r="B274" s="50" t="str">
        <f aca="false">IF(A274="","saisir code MAEC (colonne A)",RIGHT(A274,4))</f>
        <v>ESP4</v>
      </c>
      <c r="C274" s="50" t="str">
        <f aca="false">IFERROR(VLOOKUP(LEFT(A274,7),Opérateur_Territoire!$B$2:$D$120,2,0),"à saisir (Opérateur_Territoire)")</f>
        <v>à saisir (Opérateur_Territoire)</v>
      </c>
      <c r="D274" s="50" t="str">
        <f aca="false">LEFT(A274,7)</f>
        <v>GE_0001</v>
      </c>
      <c r="E274" s="50" t="str">
        <f aca="false">IFERROR(VLOOKUP(LEFT(A274,7),Opérateur_Territoire!$B$2:$D$120,3,0),"à saisir (Opérateur_Territoire)")</f>
        <v>à saisir (Opérateur_Territoire)</v>
      </c>
      <c r="F274" s="35" t="str">
        <f aca="false">IFERROR(VLOOKUP(LEFT(A274,7),Opérateur_Territoire!$B$2:$J$120,6,0),"à saisir (Opérateur_Territoire)")</f>
        <v>à saisir (Opérateur_Territoire)</v>
      </c>
      <c r="G274" s="35" t="str">
        <f aca="false">IFERROR(VLOOKUP(LEFT(A274,7),Opérateur_Territoire!$B$2:$J$120,7,0),"à saisir (Opérateur_Territoire)")</f>
        <v>à saisir (Opérateur_Territoire)</v>
      </c>
      <c r="H274" s="35" t="str">
        <f aca="false">IFERROR(VLOOKUP(LEFT(A274,7),Opérateur_Territoire!$B$2:$J$120,8,0),"à saisir (Opérateur_Territoire)")</f>
        <v>à saisir (Opérateur_Territoire)</v>
      </c>
      <c r="I274" s="35" t="str">
        <f aca="false">IFERROR(VLOOKUP(LEFT(A274,7),Opérateur_Territoire!$B$2:$J$120,9,0),"à saisir (Opérateur_Territoire)")</f>
        <v>à saisir (Opérateur_Territoire)</v>
      </c>
      <c r="J274" s="35"/>
      <c r="K274" s="35"/>
      <c r="L274" s="36"/>
      <c r="M274" s="80"/>
      <c r="N274" s="80"/>
      <c r="O274" s="81"/>
      <c r="P274" s="82" t="str">
        <f aca="false">IF(AND(M274&lt;&gt;"",O274&lt;&gt;""),M274+O274,IF(AND(N274&lt;&gt;"",O274&lt;&gt;""),N274+O274,""))</f>
        <v/>
      </c>
      <c r="Q274" s="81"/>
      <c r="R274" s="82" t="str">
        <f aca="false">IF(AND(M274&lt;&gt;"",Q274&lt;&gt;""),M274+Q274,IF(AND(N274&lt;&gt;"",Q274&lt;&gt;""),N274+Q274,""))</f>
        <v/>
      </c>
      <c r="S274" s="83"/>
      <c r="T274" s="83"/>
      <c r="U274" s="83"/>
      <c r="V274" s="83"/>
      <c r="W274" s="84"/>
      <c r="X274" s="85"/>
      <c r="Y274" s="86"/>
      <c r="Z274" s="86"/>
      <c r="AA274" s="42"/>
      <c r="AB274" s="87"/>
      <c r="AC274" s="87"/>
      <c r="AD274" s="87"/>
      <c r="AE274" s="42"/>
      <c r="AF274" s="42"/>
      <c r="AG274" s="88"/>
      <c r="AH274" s="42"/>
      <c r="AI274" s="88"/>
      <c r="AJ274" s="42"/>
      <c r="AK274" s="88"/>
      <c r="AL274" s="42"/>
      <c r="AM274" s="88"/>
      <c r="AN274" s="42"/>
      <c r="AO274" s="88"/>
      <c r="AP274" s="42"/>
      <c r="AQ274" s="88"/>
      <c r="AR274" s="42"/>
      <c r="AS274" s="88"/>
      <c r="AT274" s="42"/>
      <c r="AU274" s="88"/>
      <c r="AV274" s="42"/>
      <c r="AW274" s="88"/>
      <c r="AX274" s="42"/>
      <c r="AY274" s="88"/>
      <c r="AZ274" s="42"/>
      <c r="BA274" s="88"/>
      <c r="BB274" s="42"/>
      <c r="BC274" s="88"/>
      <c r="BD274" s="89"/>
      <c r="BE274" s="89"/>
      <c r="BF274" s="90"/>
      <c r="BG274" s="90"/>
      <c r="BH274" s="91"/>
      <c r="BI274" s="92"/>
      <c r="BJ274" s="92"/>
      <c r="AMI274" s="19"/>
      <c r="AMJ274" s="19"/>
    </row>
    <row r="275" s="98" customFormat="true" ht="25.5" hidden="false" customHeight="true" outlineLevel="0" collapsed="false">
      <c r="A275" s="49"/>
      <c r="B275" s="50" t="str">
        <f aca="false">IF(A275="","saisir code MAEC (colonne A)",RIGHT(A275,4))</f>
        <v>saisir code MAEC (colonne A)</v>
      </c>
      <c r="C275" s="50" t="str">
        <f aca="false">IFERROR(VLOOKUP(LEFT(A275,7),Opérateur_Territoire!$B$2:$D$120,2,0),"à saisir (Opérateur_Territoire)")</f>
        <v>à saisir (Opérateur_Territoire)</v>
      </c>
      <c r="D275" s="50" t="str">
        <f aca="false">LEFT(A275,7)</f>
        <v/>
      </c>
      <c r="E275" s="50" t="str">
        <f aca="false">IFERROR(VLOOKUP(LEFT(A275,7),Opérateur_Territoire!$B$2:$D$120,3,0),"à saisir (Opérateur_Territoire)")</f>
        <v>à saisir (Opérateur_Territoire)</v>
      </c>
      <c r="F275" s="35" t="str">
        <f aca="false">IFERROR(VLOOKUP(LEFT(A275,7),Opérateur_Territoire!$B$2:$J$120,6,0),"à saisir (Opérateur_Territoire)")</f>
        <v>à saisir (Opérateur_Territoire)</v>
      </c>
      <c r="G275" s="35" t="str">
        <f aca="false">IFERROR(VLOOKUP(LEFT(A275,7),Opérateur_Territoire!$B$2:$J$120,7,0),"à saisir (Opérateur_Territoire)")</f>
        <v>à saisir (Opérateur_Territoire)</v>
      </c>
      <c r="H275" s="35" t="str">
        <f aca="false">IFERROR(VLOOKUP(LEFT(A275,7),Opérateur_Territoire!$B$2:$J$120,8,0),"à saisir (Opérateur_Territoire)")</f>
        <v>à saisir (Opérateur_Territoire)</v>
      </c>
      <c r="I275" s="35" t="str">
        <f aca="false">IFERROR(VLOOKUP(LEFT(A275,7),Opérateur_Territoire!$B$2:$J$120,9,0),"à saisir (Opérateur_Territoire)")</f>
        <v>à saisir (Opérateur_Territoire)</v>
      </c>
      <c r="J275" s="35"/>
      <c r="K275" s="35"/>
      <c r="L275" s="36"/>
      <c r="M275" s="80"/>
      <c r="N275" s="80"/>
      <c r="O275" s="81"/>
      <c r="P275" s="82" t="str">
        <f aca="false">IF(AND(M275&lt;&gt;"",O275&lt;&gt;""),M275+O275,IF(AND(N275&lt;&gt;"",O275&lt;&gt;""),N275+O275,""))</f>
        <v/>
      </c>
      <c r="Q275" s="81"/>
      <c r="R275" s="82" t="str">
        <f aca="false">IF(AND(M275&lt;&gt;"",Q275&lt;&gt;""),M275+Q275,IF(AND(N275&lt;&gt;"",Q275&lt;&gt;""),N275+Q275,""))</f>
        <v/>
      </c>
      <c r="S275" s="83"/>
      <c r="T275" s="83"/>
      <c r="U275" s="83"/>
      <c r="V275" s="83"/>
      <c r="W275" s="84"/>
      <c r="X275" s="85"/>
      <c r="Y275" s="86"/>
      <c r="Z275" s="86"/>
      <c r="AA275" s="42"/>
      <c r="AB275" s="87"/>
      <c r="AC275" s="87"/>
      <c r="AD275" s="87"/>
      <c r="AE275" s="42"/>
      <c r="AF275" s="42"/>
      <c r="AG275" s="88"/>
      <c r="AH275" s="42"/>
      <c r="AI275" s="88"/>
      <c r="AJ275" s="42"/>
      <c r="AK275" s="88"/>
      <c r="AL275" s="42"/>
      <c r="AM275" s="88"/>
      <c r="AN275" s="42"/>
      <c r="AO275" s="88"/>
      <c r="AP275" s="42"/>
      <c r="AQ275" s="88"/>
      <c r="AR275" s="42"/>
      <c r="AS275" s="88"/>
      <c r="AT275" s="42"/>
      <c r="AU275" s="88"/>
      <c r="AV275" s="42"/>
      <c r="AW275" s="88"/>
      <c r="AX275" s="42"/>
      <c r="AY275" s="88"/>
      <c r="AZ275" s="42"/>
      <c r="BA275" s="88"/>
      <c r="BB275" s="42"/>
      <c r="BC275" s="88"/>
      <c r="BD275" s="89"/>
      <c r="BE275" s="89"/>
      <c r="BF275" s="90"/>
      <c r="BG275" s="90"/>
      <c r="BH275" s="91"/>
      <c r="BI275" s="92"/>
      <c r="BJ275" s="92"/>
      <c r="AMI275" s="19"/>
      <c r="AMJ275" s="19"/>
    </row>
    <row r="276" s="98" customFormat="true" ht="25.5" hidden="false" customHeight="true" outlineLevel="0" collapsed="false">
      <c r="A276" s="49"/>
      <c r="B276" s="50" t="str">
        <f aca="false">IF(A276="","saisir code MAEC (colonne A)",RIGHT(A276,4))</f>
        <v>saisir code MAEC (colonne A)</v>
      </c>
      <c r="C276" s="50" t="str">
        <f aca="false">IFERROR(VLOOKUP(LEFT(A276,7),Opérateur_Territoire!$B$2:$D$120,2,0),"à saisir (Opérateur_Territoire)")</f>
        <v>à saisir (Opérateur_Territoire)</v>
      </c>
      <c r="D276" s="50" t="str">
        <f aca="false">LEFT(A276,7)</f>
        <v/>
      </c>
      <c r="E276" s="50" t="str">
        <f aca="false">IFERROR(VLOOKUP(LEFT(A276,7),Opérateur_Territoire!$B$2:$D$120,3,0),"à saisir (Opérateur_Territoire)")</f>
        <v>à saisir (Opérateur_Territoire)</v>
      </c>
      <c r="F276" s="35" t="str">
        <f aca="false">IFERROR(VLOOKUP(LEFT(A276,7),Opérateur_Territoire!$B$2:$J$120,6,0),"à saisir (Opérateur_Territoire)")</f>
        <v>à saisir (Opérateur_Territoire)</v>
      </c>
      <c r="G276" s="35" t="str">
        <f aca="false">IFERROR(VLOOKUP(LEFT(A276,7),Opérateur_Territoire!$B$2:$J$120,7,0),"à saisir (Opérateur_Territoire)")</f>
        <v>à saisir (Opérateur_Territoire)</v>
      </c>
      <c r="H276" s="35" t="str">
        <f aca="false">IFERROR(VLOOKUP(LEFT(A276,7),Opérateur_Territoire!$B$2:$J$120,8,0),"à saisir (Opérateur_Territoire)")</f>
        <v>à saisir (Opérateur_Territoire)</v>
      </c>
      <c r="I276" s="35" t="str">
        <f aca="false">IFERROR(VLOOKUP(LEFT(A276,7),Opérateur_Territoire!$B$2:$J$120,9,0),"à saisir (Opérateur_Territoire)")</f>
        <v>à saisir (Opérateur_Territoire)</v>
      </c>
      <c r="J276" s="35"/>
      <c r="K276" s="35"/>
      <c r="L276" s="36"/>
      <c r="M276" s="80"/>
      <c r="N276" s="80"/>
      <c r="O276" s="81"/>
      <c r="P276" s="82" t="str">
        <f aca="false">IF(AND(M276&lt;&gt;"",O276&lt;&gt;""),M276+O276,IF(AND(N276&lt;&gt;"",O276&lt;&gt;""),N276+O276,""))</f>
        <v/>
      </c>
      <c r="Q276" s="81"/>
      <c r="R276" s="82" t="str">
        <f aca="false">IF(AND(M276&lt;&gt;"",Q276&lt;&gt;""),M276+Q276,IF(AND(N276&lt;&gt;"",Q276&lt;&gt;""),N276+Q276,""))</f>
        <v/>
      </c>
      <c r="S276" s="83"/>
      <c r="T276" s="83"/>
      <c r="U276" s="83"/>
      <c r="V276" s="83"/>
      <c r="W276" s="84"/>
      <c r="X276" s="85"/>
      <c r="Y276" s="86"/>
      <c r="Z276" s="86"/>
      <c r="AA276" s="42"/>
      <c r="AB276" s="87"/>
      <c r="AC276" s="87"/>
      <c r="AD276" s="87"/>
      <c r="AE276" s="42"/>
      <c r="AF276" s="42"/>
      <c r="AG276" s="88"/>
      <c r="AH276" s="42"/>
      <c r="AI276" s="88"/>
      <c r="AJ276" s="42"/>
      <c r="AK276" s="88"/>
      <c r="AL276" s="42"/>
      <c r="AM276" s="88"/>
      <c r="AN276" s="42"/>
      <c r="AO276" s="88"/>
      <c r="AP276" s="42"/>
      <c r="AQ276" s="88"/>
      <c r="AR276" s="42"/>
      <c r="AS276" s="88"/>
      <c r="AT276" s="42"/>
      <c r="AU276" s="88"/>
      <c r="AV276" s="42"/>
      <c r="AW276" s="88"/>
      <c r="AX276" s="42"/>
      <c r="AY276" s="88"/>
      <c r="AZ276" s="42"/>
      <c r="BA276" s="88"/>
      <c r="BB276" s="42"/>
      <c r="BC276" s="88"/>
      <c r="BD276" s="89"/>
      <c r="BE276" s="89"/>
      <c r="BF276" s="90"/>
      <c r="BG276" s="90"/>
      <c r="BH276" s="91"/>
      <c r="BI276" s="92"/>
      <c r="BJ276" s="92"/>
      <c r="AMI276" s="19"/>
      <c r="AMJ276" s="19"/>
    </row>
    <row r="277" s="98" customFormat="true" ht="25.5" hidden="false" customHeight="true" outlineLevel="0" collapsed="false">
      <c r="A277" s="49"/>
      <c r="B277" s="50" t="str">
        <f aca="false">IF(A277="","saisir code MAEC (colonne A)",RIGHT(A277,4))</f>
        <v>saisir code MAEC (colonne A)</v>
      </c>
      <c r="C277" s="50" t="str">
        <f aca="false">IFERROR(VLOOKUP(LEFT(A277,7),Opérateur_Territoire!$B$2:$D$120,2,0),"à saisir (Opérateur_Territoire)")</f>
        <v>à saisir (Opérateur_Territoire)</v>
      </c>
      <c r="D277" s="50" t="str">
        <f aca="false">LEFT(A277,7)</f>
        <v/>
      </c>
      <c r="E277" s="50" t="str">
        <f aca="false">IFERROR(VLOOKUP(LEFT(A277,7),Opérateur_Territoire!$B$2:$D$120,3,0),"à saisir (Opérateur_Territoire)")</f>
        <v>à saisir (Opérateur_Territoire)</v>
      </c>
      <c r="F277" s="35" t="str">
        <f aca="false">IFERROR(VLOOKUP(LEFT(A277,7),Opérateur_Territoire!$B$2:$J$120,6,0),"à saisir (Opérateur_Territoire)")</f>
        <v>à saisir (Opérateur_Territoire)</v>
      </c>
      <c r="G277" s="35" t="str">
        <f aca="false">IFERROR(VLOOKUP(LEFT(A277,7),Opérateur_Territoire!$B$2:$J$120,7,0),"à saisir (Opérateur_Territoire)")</f>
        <v>à saisir (Opérateur_Territoire)</v>
      </c>
      <c r="H277" s="35" t="str">
        <f aca="false">IFERROR(VLOOKUP(LEFT(A277,7),Opérateur_Territoire!$B$2:$J$120,8,0),"à saisir (Opérateur_Territoire)")</f>
        <v>à saisir (Opérateur_Territoire)</v>
      </c>
      <c r="I277" s="35" t="str">
        <f aca="false">IFERROR(VLOOKUP(LEFT(A277,7),Opérateur_Territoire!$B$2:$J$120,9,0),"à saisir (Opérateur_Territoire)")</f>
        <v>à saisir (Opérateur_Territoire)</v>
      </c>
      <c r="J277" s="35"/>
      <c r="K277" s="35"/>
      <c r="L277" s="36"/>
      <c r="M277" s="80"/>
      <c r="N277" s="80"/>
      <c r="O277" s="81"/>
      <c r="P277" s="82" t="str">
        <f aca="false">IF(AND(M277&lt;&gt;"",O277&lt;&gt;""),M277+O277,IF(AND(N277&lt;&gt;"",O277&lt;&gt;""),N277+O277,""))</f>
        <v/>
      </c>
      <c r="Q277" s="81"/>
      <c r="R277" s="82" t="str">
        <f aca="false">IF(AND(M277&lt;&gt;"",Q277&lt;&gt;""),M277+Q277,IF(AND(N277&lt;&gt;"",Q277&lt;&gt;""),N277+Q277,""))</f>
        <v/>
      </c>
      <c r="S277" s="83"/>
      <c r="T277" s="83"/>
      <c r="U277" s="83"/>
      <c r="V277" s="83"/>
      <c r="W277" s="84"/>
      <c r="X277" s="85"/>
      <c r="Y277" s="86"/>
      <c r="Z277" s="86"/>
      <c r="AA277" s="42"/>
      <c r="AB277" s="87"/>
      <c r="AC277" s="87"/>
      <c r="AD277" s="87"/>
      <c r="AE277" s="42"/>
      <c r="AF277" s="42"/>
      <c r="AG277" s="88"/>
      <c r="AH277" s="42"/>
      <c r="AI277" s="88"/>
      <c r="AJ277" s="42"/>
      <c r="AK277" s="88"/>
      <c r="AL277" s="42"/>
      <c r="AM277" s="88"/>
      <c r="AN277" s="42"/>
      <c r="AO277" s="88"/>
      <c r="AP277" s="42"/>
      <c r="AQ277" s="88"/>
      <c r="AR277" s="42"/>
      <c r="AS277" s="88"/>
      <c r="AT277" s="42"/>
      <c r="AU277" s="88"/>
      <c r="AV277" s="42"/>
      <c r="AW277" s="88"/>
      <c r="AX277" s="42"/>
      <c r="AY277" s="88"/>
      <c r="AZ277" s="42"/>
      <c r="BA277" s="88"/>
      <c r="BB277" s="42"/>
      <c r="BC277" s="88"/>
      <c r="BD277" s="89"/>
      <c r="BE277" s="89"/>
      <c r="BF277" s="90"/>
      <c r="BG277" s="90"/>
      <c r="BH277" s="91"/>
      <c r="BI277" s="92"/>
      <c r="BJ277" s="92"/>
      <c r="AMI277" s="19"/>
      <c r="AMJ277" s="19"/>
    </row>
    <row r="278" s="98" customFormat="true" ht="25.5" hidden="false" customHeight="true" outlineLevel="0" collapsed="false">
      <c r="A278" s="49"/>
      <c r="B278" s="50" t="str">
        <f aca="false">IF(A278="","saisir code MAEC (colonne A)",RIGHT(A278,4))</f>
        <v>saisir code MAEC (colonne A)</v>
      </c>
      <c r="C278" s="50" t="str">
        <f aca="false">IFERROR(VLOOKUP(LEFT(A278,7),Opérateur_Territoire!$B$2:$D$120,2,0),"à saisir (Opérateur_Territoire)")</f>
        <v>à saisir (Opérateur_Territoire)</v>
      </c>
      <c r="D278" s="50" t="str">
        <f aca="false">LEFT(A278,7)</f>
        <v/>
      </c>
      <c r="E278" s="50" t="str">
        <f aca="false">IFERROR(VLOOKUP(LEFT(A278,7),Opérateur_Territoire!$B$2:$D$120,3,0),"à saisir (Opérateur_Territoire)")</f>
        <v>à saisir (Opérateur_Territoire)</v>
      </c>
      <c r="F278" s="35" t="str">
        <f aca="false">IFERROR(VLOOKUP(LEFT(A278,7),Opérateur_Territoire!$B$2:$J$120,6,0),"à saisir (Opérateur_Territoire)")</f>
        <v>à saisir (Opérateur_Territoire)</v>
      </c>
      <c r="G278" s="35" t="str">
        <f aca="false">IFERROR(VLOOKUP(LEFT(A278,7),Opérateur_Territoire!$B$2:$J$120,7,0),"à saisir (Opérateur_Territoire)")</f>
        <v>à saisir (Opérateur_Territoire)</v>
      </c>
      <c r="H278" s="35" t="str">
        <f aca="false">IFERROR(VLOOKUP(LEFT(A278,7),Opérateur_Territoire!$B$2:$J$120,8,0),"à saisir (Opérateur_Territoire)")</f>
        <v>à saisir (Opérateur_Territoire)</v>
      </c>
      <c r="I278" s="35" t="str">
        <f aca="false">IFERROR(VLOOKUP(LEFT(A278,7),Opérateur_Territoire!$B$2:$J$120,9,0),"à saisir (Opérateur_Territoire)")</f>
        <v>à saisir (Opérateur_Territoire)</v>
      </c>
      <c r="J278" s="35"/>
      <c r="K278" s="35"/>
      <c r="L278" s="36"/>
      <c r="M278" s="80"/>
      <c r="N278" s="80"/>
      <c r="O278" s="81"/>
      <c r="P278" s="82" t="str">
        <f aca="false">IF(AND(M278&lt;&gt;"",O278&lt;&gt;""),M278+O278,IF(AND(N278&lt;&gt;"",O278&lt;&gt;""),N278+O278,""))</f>
        <v/>
      </c>
      <c r="Q278" s="81"/>
      <c r="R278" s="82" t="str">
        <f aca="false">IF(AND(M278&lt;&gt;"",Q278&lt;&gt;""),M278+Q278,IF(AND(N278&lt;&gt;"",Q278&lt;&gt;""),N278+Q278,""))</f>
        <v/>
      </c>
      <c r="S278" s="83"/>
      <c r="T278" s="83"/>
      <c r="U278" s="83"/>
      <c r="V278" s="83"/>
      <c r="W278" s="84"/>
      <c r="X278" s="85"/>
      <c r="Y278" s="86"/>
      <c r="Z278" s="86"/>
      <c r="AA278" s="42"/>
      <c r="AB278" s="87"/>
      <c r="AC278" s="87"/>
      <c r="AD278" s="87"/>
      <c r="AE278" s="42"/>
      <c r="AF278" s="42"/>
      <c r="AG278" s="88"/>
      <c r="AH278" s="42"/>
      <c r="AI278" s="88"/>
      <c r="AJ278" s="42"/>
      <c r="AK278" s="88"/>
      <c r="AL278" s="42"/>
      <c r="AM278" s="88"/>
      <c r="AN278" s="42"/>
      <c r="AO278" s="88"/>
      <c r="AP278" s="42"/>
      <c r="AQ278" s="88"/>
      <c r="AR278" s="42"/>
      <c r="AS278" s="88"/>
      <c r="AT278" s="42"/>
      <c r="AU278" s="88"/>
      <c r="AV278" s="42"/>
      <c r="AW278" s="88"/>
      <c r="AX278" s="42"/>
      <c r="AY278" s="88"/>
      <c r="AZ278" s="42"/>
      <c r="BA278" s="88"/>
      <c r="BB278" s="42"/>
      <c r="BC278" s="88"/>
      <c r="BD278" s="89"/>
      <c r="BE278" s="89"/>
      <c r="BF278" s="90"/>
      <c r="BG278" s="90"/>
      <c r="BH278" s="91"/>
      <c r="BI278" s="92"/>
      <c r="BJ278" s="92"/>
      <c r="AMI278" s="19"/>
      <c r="AMJ278" s="19"/>
    </row>
    <row r="279" s="98" customFormat="true" ht="25.5" hidden="false" customHeight="true" outlineLevel="0" collapsed="false">
      <c r="A279" s="49"/>
      <c r="B279" s="50" t="str">
        <f aca="false">IF(A279="","saisir code MAEC (colonne A)",RIGHT(A279,4))</f>
        <v>saisir code MAEC (colonne A)</v>
      </c>
      <c r="C279" s="50" t="str">
        <f aca="false">IFERROR(VLOOKUP(LEFT(A279,7),Opérateur_Territoire!$B$2:$D$120,2,0),"à saisir (Opérateur_Territoire)")</f>
        <v>à saisir (Opérateur_Territoire)</v>
      </c>
      <c r="D279" s="50" t="str">
        <f aca="false">LEFT(A279,7)</f>
        <v/>
      </c>
      <c r="E279" s="50" t="str">
        <f aca="false">IFERROR(VLOOKUP(LEFT(A279,7),Opérateur_Territoire!$B$2:$D$120,3,0),"à saisir (Opérateur_Territoire)")</f>
        <v>à saisir (Opérateur_Territoire)</v>
      </c>
      <c r="F279" s="35" t="str">
        <f aca="false">IFERROR(VLOOKUP(LEFT(A279,7),Opérateur_Territoire!$B$2:$J$120,6,0),"à saisir (Opérateur_Territoire)")</f>
        <v>à saisir (Opérateur_Territoire)</v>
      </c>
      <c r="G279" s="35" t="str">
        <f aca="false">IFERROR(VLOOKUP(LEFT(A279,7),Opérateur_Territoire!$B$2:$J$120,7,0),"à saisir (Opérateur_Territoire)")</f>
        <v>à saisir (Opérateur_Territoire)</v>
      </c>
      <c r="H279" s="35" t="str">
        <f aca="false">IFERROR(VLOOKUP(LEFT(A279,7),Opérateur_Territoire!$B$2:$J$120,8,0),"à saisir (Opérateur_Territoire)")</f>
        <v>à saisir (Opérateur_Territoire)</v>
      </c>
      <c r="I279" s="35" t="str">
        <f aca="false">IFERROR(VLOOKUP(LEFT(A279,7),Opérateur_Territoire!$B$2:$J$120,9,0),"à saisir (Opérateur_Territoire)")</f>
        <v>à saisir (Opérateur_Territoire)</v>
      </c>
      <c r="J279" s="35"/>
      <c r="K279" s="35"/>
      <c r="L279" s="36"/>
      <c r="M279" s="80"/>
      <c r="N279" s="80"/>
      <c r="O279" s="81"/>
      <c r="P279" s="82" t="str">
        <f aca="false">IF(AND(M279&lt;&gt;"",O279&lt;&gt;""),M279+O279,IF(AND(N279&lt;&gt;"",O279&lt;&gt;""),N279+O279,""))</f>
        <v/>
      </c>
      <c r="Q279" s="81"/>
      <c r="R279" s="82" t="str">
        <f aca="false">IF(AND(M279&lt;&gt;"",Q279&lt;&gt;""),M279+Q279,IF(AND(N279&lt;&gt;"",Q279&lt;&gt;""),N279+Q279,""))</f>
        <v/>
      </c>
      <c r="S279" s="83"/>
      <c r="T279" s="83"/>
      <c r="U279" s="83"/>
      <c r="V279" s="83"/>
      <c r="W279" s="84"/>
      <c r="X279" s="85"/>
      <c r="Y279" s="86"/>
      <c r="Z279" s="86"/>
      <c r="AA279" s="42"/>
      <c r="AB279" s="87"/>
      <c r="AC279" s="87"/>
      <c r="AD279" s="87"/>
      <c r="AE279" s="42"/>
      <c r="AF279" s="42"/>
      <c r="AG279" s="88"/>
      <c r="AH279" s="42"/>
      <c r="AI279" s="88"/>
      <c r="AJ279" s="42"/>
      <c r="AK279" s="88"/>
      <c r="AL279" s="42"/>
      <c r="AM279" s="88"/>
      <c r="AN279" s="42"/>
      <c r="AO279" s="88"/>
      <c r="AP279" s="42"/>
      <c r="AQ279" s="88"/>
      <c r="AR279" s="42"/>
      <c r="AS279" s="88"/>
      <c r="AT279" s="42"/>
      <c r="AU279" s="88"/>
      <c r="AV279" s="42"/>
      <c r="AW279" s="88"/>
      <c r="AX279" s="42"/>
      <c r="AY279" s="88"/>
      <c r="AZ279" s="42"/>
      <c r="BA279" s="88"/>
      <c r="BB279" s="42"/>
      <c r="BC279" s="88"/>
      <c r="BD279" s="89"/>
      <c r="BE279" s="89"/>
      <c r="BF279" s="90"/>
      <c r="BG279" s="90"/>
      <c r="BH279" s="91"/>
      <c r="BI279" s="92"/>
      <c r="BJ279" s="92"/>
      <c r="AMI279" s="19"/>
      <c r="AMJ279" s="19"/>
    </row>
    <row r="280" s="98" customFormat="true" ht="25.5" hidden="false" customHeight="true" outlineLevel="0" collapsed="false">
      <c r="A280" s="49"/>
      <c r="B280" s="50" t="str">
        <f aca="false">IF(A280="","saisir code MAEC (colonne A)",RIGHT(A280,4))</f>
        <v>saisir code MAEC (colonne A)</v>
      </c>
      <c r="C280" s="50" t="str">
        <f aca="false">IFERROR(VLOOKUP(LEFT(A280,7),Opérateur_Territoire!$B$2:$D$120,2,0),"à saisir (Opérateur_Territoire)")</f>
        <v>à saisir (Opérateur_Territoire)</v>
      </c>
      <c r="D280" s="50" t="str">
        <f aca="false">LEFT(A280,7)</f>
        <v/>
      </c>
      <c r="E280" s="50" t="str">
        <f aca="false">IFERROR(VLOOKUP(LEFT(A280,7),Opérateur_Territoire!$B$2:$D$120,3,0),"à saisir (Opérateur_Territoire)")</f>
        <v>à saisir (Opérateur_Territoire)</v>
      </c>
      <c r="F280" s="35" t="str">
        <f aca="false">IFERROR(VLOOKUP(LEFT(A280,7),Opérateur_Territoire!$B$2:$J$120,6,0),"à saisir (Opérateur_Territoire)")</f>
        <v>à saisir (Opérateur_Territoire)</v>
      </c>
      <c r="G280" s="35" t="str">
        <f aca="false">IFERROR(VLOOKUP(LEFT(A280,7),Opérateur_Territoire!$B$2:$J$120,7,0),"à saisir (Opérateur_Territoire)")</f>
        <v>à saisir (Opérateur_Territoire)</v>
      </c>
      <c r="H280" s="35" t="str">
        <f aca="false">IFERROR(VLOOKUP(LEFT(A280,7),Opérateur_Territoire!$B$2:$J$120,8,0),"à saisir (Opérateur_Territoire)")</f>
        <v>à saisir (Opérateur_Territoire)</v>
      </c>
      <c r="I280" s="35" t="str">
        <f aca="false">IFERROR(VLOOKUP(LEFT(A280,7),Opérateur_Territoire!$B$2:$J$120,9,0),"à saisir (Opérateur_Territoire)")</f>
        <v>à saisir (Opérateur_Territoire)</v>
      </c>
      <c r="J280" s="35"/>
      <c r="K280" s="35"/>
      <c r="L280" s="36"/>
      <c r="M280" s="80"/>
      <c r="N280" s="80"/>
      <c r="O280" s="81"/>
      <c r="P280" s="82" t="str">
        <f aca="false">IF(AND(M280&lt;&gt;"",O280&lt;&gt;""),M280+O280,IF(AND(N280&lt;&gt;"",O280&lt;&gt;""),N280+O280,""))</f>
        <v/>
      </c>
      <c r="Q280" s="81"/>
      <c r="R280" s="82" t="str">
        <f aca="false">IF(AND(M280&lt;&gt;"",Q280&lt;&gt;""),M280+Q280,IF(AND(N280&lt;&gt;"",Q280&lt;&gt;""),N280+Q280,""))</f>
        <v/>
      </c>
      <c r="S280" s="83"/>
      <c r="T280" s="83"/>
      <c r="U280" s="83"/>
      <c r="V280" s="83"/>
      <c r="W280" s="84"/>
      <c r="X280" s="85"/>
      <c r="Y280" s="86"/>
      <c r="Z280" s="86"/>
      <c r="AA280" s="42"/>
      <c r="AB280" s="87"/>
      <c r="AC280" s="87"/>
      <c r="AD280" s="87"/>
      <c r="AE280" s="42"/>
      <c r="AF280" s="42"/>
      <c r="AG280" s="88"/>
      <c r="AH280" s="42"/>
      <c r="AI280" s="88"/>
      <c r="AJ280" s="42"/>
      <c r="AK280" s="88"/>
      <c r="AL280" s="42"/>
      <c r="AM280" s="88"/>
      <c r="AN280" s="42"/>
      <c r="AO280" s="88"/>
      <c r="AP280" s="42"/>
      <c r="AQ280" s="88"/>
      <c r="AR280" s="42"/>
      <c r="AS280" s="88"/>
      <c r="AT280" s="42"/>
      <c r="AU280" s="88"/>
      <c r="AV280" s="42"/>
      <c r="AW280" s="88"/>
      <c r="AX280" s="42"/>
      <c r="AY280" s="88"/>
      <c r="AZ280" s="42"/>
      <c r="BA280" s="88"/>
      <c r="BB280" s="42"/>
      <c r="BC280" s="88"/>
      <c r="BD280" s="89"/>
      <c r="BE280" s="89"/>
      <c r="BF280" s="90"/>
      <c r="BG280" s="90"/>
      <c r="BH280" s="91"/>
      <c r="BI280" s="92"/>
      <c r="BJ280" s="92"/>
      <c r="AMI280" s="19"/>
      <c r="AMJ280" s="19"/>
    </row>
    <row r="281" s="98" customFormat="true" ht="25.5" hidden="false" customHeight="true" outlineLevel="0" collapsed="false">
      <c r="A281" s="49"/>
      <c r="B281" s="50" t="str">
        <f aca="false">IF(A281="","saisir code MAEC (colonne A)",RIGHT(A281,4))</f>
        <v>saisir code MAEC (colonne A)</v>
      </c>
      <c r="C281" s="50" t="str">
        <f aca="false">IFERROR(VLOOKUP(LEFT(A281,7),Opérateur_Territoire!$B$2:$D$120,2,0),"à saisir (Opérateur_Territoire)")</f>
        <v>à saisir (Opérateur_Territoire)</v>
      </c>
      <c r="D281" s="50" t="str">
        <f aca="false">LEFT(A281,7)</f>
        <v/>
      </c>
      <c r="E281" s="50" t="str">
        <f aca="false">IFERROR(VLOOKUP(LEFT(A281,7),Opérateur_Territoire!$B$2:$D$120,3,0),"à saisir (Opérateur_Territoire)")</f>
        <v>à saisir (Opérateur_Territoire)</v>
      </c>
      <c r="F281" s="35" t="str">
        <f aca="false">IFERROR(VLOOKUP(LEFT(A281,7),Opérateur_Territoire!$B$2:$J$120,6,0),"à saisir (Opérateur_Territoire)")</f>
        <v>à saisir (Opérateur_Territoire)</v>
      </c>
      <c r="G281" s="35" t="str">
        <f aca="false">IFERROR(VLOOKUP(LEFT(A281,7),Opérateur_Territoire!$B$2:$J$120,7,0),"à saisir (Opérateur_Territoire)")</f>
        <v>à saisir (Opérateur_Territoire)</v>
      </c>
      <c r="H281" s="35" t="str">
        <f aca="false">IFERROR(VLOOKUP(LEFT(A281,7),Opérateur_Territoire!$B$2:$J$120,8,0),"à saisir (Opérateur_Territoire)")</f>
        <v>à saisir (Opérateur_Territoire)</v>
      </c>
      <c r="I281" s="35" t="str">
        <f aca="false">IFERROR(VLOOKUP(LEFT(A281,7),Opérateur_Territoire!$B$2:$J$120,9,0),"à saisir (Opérateur_Territoire)")</f>
        <v>à saisir (Opérateur_Territoire)</v>
      </c>
      <c r="J281" s="35"/>
      <c r="K281" s="35"/>
      <c r="L281" s="36"/>
      <c r="M281" s="80"/>
      <c r="N281" s="80"/>
      <c r="O281" s="81"/>
      <c r="P281" s="82" t="str">
        <f aca="false">IF(AND(M281&lt;&gt;"",O281&lt;&gt;""),M281+O281,IF(AND(N281&lt;&gt;"",O281&lt;&gt;""),N281+O281,""))</f>
        <v/>
      </c>
      <c r="Q281" s="81"/>
      <c r="R281" s="82" t="str">
        <f aca="false">IF(AND(M281&lt;&gt;"",Q281&lt;&gt;""),M281+Q281,IF(AND(N281&lt;&gt;"",Q281&lt;&gt;""),N281+Q281,""))</f>
        <v/>
      </c>
      <c r="S281" s="83"/>
      <c r="T281" s="83"/>
      <c r="U281" s="83"/>
      <c r="V281" s="83"/>
      <c r="W281" s="84"/>
      <c r="X281" s="85"/>
      <c r="Y281" s="86"/>
      <c r="Z281" s="86"/>
      <c r="AA281" s="42"/>
      <c r="AB281" s="87"/>
      <c r="AC281" s="87"/>
      <c r="AD281" s="87"/>
      <c r="AE281" s="42"/>
      <c r="AF281" s="42"/>
      <c r="AG281" s="88"/>
      <c r="AH281" s="42"/>
      <c r="AI281" s="88"/>
      <c r="AJ281" s="42"/>
      <c r="AK281" s="88"/>
      <c r="AL281" s="42"/>
      <c r="AM281" s="88"/>
      <c r="AN281" s="42"/>
      <c r="AO281" s="88"/>
      <c r="AP281" s="42"/>
      <c r="AQ281" s="88"/>
      <c r="AR281" s="42"/>
      <c r="AS281" s="88"/>
      <c r="AT281" s="42"/>
      <c r="AU281" s="88"/>
      <c r="AV281" s="42"/>
      <c r="AW281" s="88"/>
      <c r="AX281" s="42"/>
      <c r="AY281" s="88"/>
      <c r="AZ281" s="42"/>
      <c r="BA281" s="88"/>
      <c r="BB281" s="42"/>
      <c r="BC281" s="88"/>
      <c r="BD281" s="89"/>
      <c r="BE281" s="89"/>
      <c r="BF281" s="90"/>
      <c r="BG281" s="90"/>
      <c r="BH281" s="91"/>
      <c r="BI281" s="92"/>
      <c r="BJ281" s="92"/>
      <c r="AMI281" s="19"/>
      <c r="AMJ281" s="19"/>
    </row>
    <row r="282" s="98" customFormat="true" ht="25.5" hidden="false" customHeight="true" outlineLevel="0" collapsed="false">
      <c r="A282" s="49"/>
      <c r="B282" s="50" t="str">
        <f aca="false">IF(A282="","saisir code MAEC (colonne A)",RIGHT(A282,4))</f>
        <v>saisir code MAEC (colonne A)</v>
      </c>
      <c r="C282" s="50" t="str">
        <f aca="false">IFERROR(VLOOKUP(LEFT(A282,7),Opérateur_Territoire!$B$2:$D$120,2,0),"à saisir (Opérateur_Territoire)")</f>
        <v>à saisir (Opérateur_Territoire)</v>
      </c>
      <c r="D282" s="50" t="str">
        <f aca="false">LEFT(A282,7)</f>
        <v/>
      </c>
      <c r="E282" s="50" t="str">
        <f aca="false">IFERROR(VLOOKUP(LEFT(A282,7),Opérateur_Territoire!$B$2:$D$120,3,0),"à saisir (Opérateur_Territoire)")</f>
        <v>à saisir (Opérateur_Territoire)</v>
      </c>
      <c r="F282" s="35" t="str">
        <f aca="false">IFERROR(VLOOKUP(LEFT(A282,7),Opérateur_Territoire!$B$2:$J$120,6,0),"à saisir (Opérateur_Territoire)")</f>
        <v>à saisir (Opérateur_Territoire)</v>
      </c>
      <c r="G282" s="35" t="str">
        <f aca="false">IFERROR(VLOOKUP(LEFT(A282,7),Opérateur_Territoire!$B$2:$J$120,7,0),"à saisir (Opérateur_Territoire)")</f>
        <v>à saisir (Opérateur_Territoire)</v>
      </c>
      <c r="H282" s="35" t="str">
        <f aca="false">IFERROR(VLOOKUP(LEFT(A282,7),Opérateur_Territoire!$B$2:$J$120,8,0),"à saisir (Opérateur_Territoire)")</f>
        <v>à saisir (Opérateur_Territoire)</v>
      </c>
      <c r="I282" s="35" t="str">
        <f aca="false">IFERROR(VLOOKUP(LEFT(A282,7),Opérateur_Territoire!$B$2:$J$120,9,0),"à saisir (Opérateur_Territoire)")</f>
        <v>à saisir (Opérateur_Territoire)</v>
      </c>
      <c r="J282" s="35"/>
      <c r="K282" s="35"/>
      <c r="L282" s="36"/>
      <c r="M282" s="80"/>
      <c r="N282" s="80"/>
      <c r="O282" s="81"/>
      <c r="P282" s="82" t="str">
        <f aca="false">IF(AND(M282&lt;&gt;"",O282&lt;&gt;""),M282+O282,IF(AND(N282&lt;&gt;"",O282&lt;&gt;""),N282+O282,""))</f>
        <v/>
      </c>
      <c r="Q282" s="81"/>
      <c r="R282" s="82" t="str">
        <f aca="false">IF(AND(M282&lt;&gt;"",Q282&lt;&gt;""),M282+Q282,IF(AND(N282&lt;&gt;"",Q282&lt;&gt;""),N282+Q282,""))</f>
        <v/>
      </c>
      <c r="S282" s="83"/>
      <c r="T282" s="83"/>
      <c r="U282" s="83"/>
      <c r="V282" s="83"/>
      <c r="W282" s="84"/>
      <c r="X282" s="85"/>
      <c r="Y282" s="86"/>
      <c r="Z282" s="86"/>
      <c r="AA282" s="42"/>
      <c r="AB282" s="87"/>
      <c r="AC282" s="87"/>
      <c r="AD282" s="87"/>
      <c r="AE282" s="42"/>
      <c r="AF282" s="42"/>
      <c r="AG282" s="88"/>
      <c r="AH282" s="42"/>
      <c r="AI282" s="88"/>
      <c r="AJ282" s="42"/>
      <c r="AK282" s="88"/>
      <c r="AL282" s="42"/>
      <c r="AM282" s="88"/>
      <c r="AN282" s="42"/>
      <c r="AO282" s="88"/>
      <c r="AP282" s="42"/>
      <c r="AQ282" s="88"/>
      <c r="AR282" s="42"/>
      <c r="AS282" s="88"/>
      <c r="AT282" s="42"/>
      <c r="AU282" s="88"/>
      <c r="AV282" s="42"/>
      <c r="AW282" s="88"/>
      <c r="AX282" s="42"/>
      <c r="AY282" s="88"/>
      <c r="AZ282" s="42"/>
      <c r="BA282" s="88"/>
      <c r="BB282" s="42"/>
      <c r="BC282" s="88"/>
      <c r="BD282" s="89"/>
      <c r="BE282" s="89"/>
      <c r="BF282" s="90"/>
      <c r="BG282" s="90"/>
      <c r="BH282" s="91"/>
      <c r="BI282" s="92"/>
      <c r="BJ282" s="92"/>
      <c r="AMI282" s="19"/>
      <c r="AMJ282" s="19"/>
    </row>
    <row r="283" s="98" customFormat="true" ht="25.5" hidden="false" customHeight="true" outlineLevel="0" collapsed="false">
      <c r="A283" s="49"/>
      <c r="B283" s="50" t="str">
        <f aca="false">IF(A283="","saisir code MAEC (colonne A)",RIGHT(A283,4))</f>
        <v>saisir code MAEC (colonne A)</v>
      </c>
      <c r="C283" s="50" t="str">
        <f aca="false">IFERROR(VLOOKUP(LEFT(A283,7),Opérateur_Territoire!$B$2:$D$120,2,0),"à saisir (Opérateur_Territoire)")</f>
        <v>à saisir (Opérateur_Territoire)</v>
      </c>
      <c r="D283" s="50" t="str">
        <f aca="false">LEFT(A283,7)</f>
        <v/>
      </c>
      <c r="E283" s="50" t="str">
        <f aca="false">IFERROR(VLOOKUP(LEFT(A283,7),Opérateur_Territoire!$B$2:$D$120,3,0),"à saisir (Opérateur_Territoire)")</f>
        <v>à saisir (Opérateur_Territoire)</v>
      </c>
      <c r="F283" s="35" t="str">
        <f aca="false">IFERROR(VLOOKUP(LEFT(A283,7),Opérateur_Territoire!$B$2:$J$120,6,0),"à saisir (Opérateur_Territoire)")</f>
        <v>à saisir (Opérateur_Territoire)</v>
      </c>
      <c r="G283" s="35" t="str">
        <f aca="false">IFERROR(VLOOKUP(LEFT(A283,7),Opérateur_Territoire!$B$2:$J$120,7,0),"à saisir (Opérateur_Territoire)")</f>
        <v>à saisir (Opérateur_Territoire)</v>
      </c>
      <c r="H283" s="35" t="str">
        <f aca="false">IFERROR(VLOOKUP(LEFT(A283,7),Opérateur_Territoire!$B$2:$J$120,8,0),"à saisir (Opérateur_Territoire)")</f>
        <v>à saisir (Opérateur_Territoire)</v>
      </c>
      <c r="I283" s="35" t="str">
        <f aca="false">IFERROR(VLOOKUP(LEFT(A283,7),Opérateur_Territoire!$B$2:$J$120,9,0),"à saisir (Opérateur_Territoire)")</f>
        <v>à saisir (Opérateur_Territoire)</v>
      </c>
      <c r="J283" s="35"/>
      <c r="K283" s="35"/>
      <c r="L283" s="36"/>
      <c r="M283" s="80"/>
      <c r="N283" s="80"/>
      <c r="O283" s="81"/>
      <c r="P283" s="82" t="str">
        <f aca="false">IF(AND(M283&lt;&gt;"",O283&lt;&gt;""),M283+O283,IF(AND(N283&lt;&gt;"",O283&lt;&gt;""),N283+O283,""))</f>
        <v/>
      </c>
      <c r="Q283" s="81"/>
      <c r="R283" s="82" t="str">
        <f aca="false">IF(AND(M283&lt;&gt;"",Q283&lt;&gt;""),M283+Q283,IF(AND(N283&lt;&gt;"",Q283&lt;&gt;""),N283+Q283,""))</f>
        <v/>
      </c>
      <c r="S283" s="83"/>
      <c r="T283" s="83"/>
      <c r="U283" s="83"/>
      <c r="V283" s="83"/>
      <c r="W283" s="84"/>
      <c r="X283" s="85"/>
      <c r="Y283" s="86"/>
      <c r="Z283" s="86"/>
      <c r="AA283" s="42"/>
      <c r="AB283" s="87"/>
      <c r="AC283" s="87"/>
      <c r="AD283" s="87"/>
      <c r="AE283" s="42"/>
      <c r="AF283" s="42"/>
      <c r="AG283" s="88"/>
      <c r="AH283" s="42"/>
      <c r="AI283" s="88"/>
      <c r="AJ283" s="42"/>
      <c r="AK283" s="88"/>
      <c r="AL283" s="42"/>
      <c r="AM283" s="88"/>
      <c r="AN283" s="42"/>
      <c r="AO283" s="88"/>
      <c r="AP283" s="42"/>
      <c r="AQ283" s="88"/>
      <c r="AR283" s="42"/>
      <c r="AS283" s="88"/>
      <c r="AT283" s="42"/>
      <c r="AU283" s="88"/>
      <c r="AV283" s="42"/>
      <c r="AW283" s="88"/>
      <c r="AX283" s="42"/>
      <c r="AY283" s="88"/>
      <c r="AZ283" s="42"/>
      <c r="BA283" s="88"/>
      <c r="BB283" s="42"/>
      <c r="BC283" s="88"/>
      <c r="BD283" s="89"/>
      <c r="BE283" s="89"/>
      <c r="BF283" s="90"/>
      <c r="BG283" s="90"/>
      <c r="BH283" s="91"/>
      <c r="BI283" s="92"/>
      <c r="BJ283" s="92"/>
      <c r="AMI283" s="19"/>
      <c r="AMJ283" s="19"/>
    </row>
    <row r="284" s="98" customFormat="true" ht="25.5" hidden="false" customHeight="true" outlineLevel="0" collapsed="false">
      <c r="A284" s="49"/>
      <c r="B284" s="50" t="str">
        <f aca="false">IF(A284="","saisir code MAEC (colonne A)",RIGHT(A284,4))</f>
        <v>saisir code MAEC (colonne A)</v>
      </c>
      <c r="C284" s="50" t="str">
        <f aca="false">IFERROR(VLOOKUP(LEFT(A284,7),Opérateur_Territoire!$B$2:$D$120,2,0),"à saisir (Opérateur_Territoire)")</f>
        <v>à saisir (Opérateur_Territoire)</v>
      </c>
      <c r="D284" s="50" t="str">
        <f aca="false">LEFT(A284,7)</f>
        <v/>
      </c>
      <c r="E284" s="50" t="str">
        <f aca="false">IFERROR(VLOOKUP(LEFT(A284,7),Opérateur_Territoire!$B$2:$D$120,3,0),"à saisir (Opérateur_Territoire)")</f>
        <v>à saisir (Opérateur_Territoire)</v>
      </c>
      <c r="F284" s="35" t="str">
        <f aca="false">IFERROR(VLOOKUP(LEFT(A284,7),Opérateur_Territoire!$B$2:$J$120,6,0),"à saisir (Opérateur_Territoire)")</f>
        <v>à saisir (Opérateur_Territoire)</v>
      </c>
      <c r="G284" s="35" t="str">
        <f aca="false">IFERROR(VLOOKUP(LEFT(A284,7),Opérateur_Territoire!$B$2:$J$120,7,0),"à saisir (Opérateur_Territoire)")</f>
        <v>à saisir (Opérateur_Territoire)</v>
      </c>
      <c r="H284" s="35" t="str">
        <f aca="false">IFERROR(VLOOKUP(LEFT(A284,7),Opérateur_Territoire!$B$2:$J$120,8,0),"à saisir (Opérateur_Territoire)")</f>
        <v>à saisir (Opérateur_Territoire)</v>
      </c>
      <c r="I284" s="35" t="str">
        <f aca="false">IFERROR(VLOOKUP(LEFT(A284,7),Opérateur_Territoire!$B$2:$J$120,9,0),"à saisir (Opérateur_Territoire)")</f>
        <v>à saisir (Opérateur_Territoire)</v>
      </c>
      <c r="J284" s="35"/>
      <c r="K284" s="35"/>
      <c r="L284" s="36"/>
      <c r="M284" s="80"/>
      <c r="N284" s="80"/>
      <c r="O284" s="81"/>
      <c r="P284" s="82" t="str">
        <f aca="false">IF(AND(M284&lt;&gt;"",O284&lt;&gt;""),M284+O284,IF(AND(N284&lt;&gt;"",O284&lt;&gt;""),N284+O284,""))</f>
        <v/>
      </c>
      <c r="Q284" s="81"/>
      <c r="R284" s="82" t="str">
        <f aca="false">IF(AND(M284&lt;&gt;"",Q284&lt;&gt;""),M284+Q284,IF(AND(N284&lt;&gt;"",Q284&lt;&gt;""),N284+Q284,""))</f>
        <v/>
      </c>
      <c r="S284" s="83"/>
      <c r="T284" s="83"/>
      <c r="U284" s="83"/>
      <c r="V284" s="83"/>
      <c r="W284" s="84"/>
      <c r="X284" s="85"/>
      <c r="Y284" s="86"/>
      <c r="Z284" s="86"/>
      <c r="AA284" s="42"/>
      <c r="AB284" s="87"/>
      <c r="AC284" s="87"/>
      <c r="AD284" s="87"/>
      <c r="AE284" s="42"/>
      <c r="AF284" s="42"/>
      <c r="AG284" s="88"/>
      <c r="AH284" s="42"/>
      <c r="AI284" s="88"/>
      <c r="AJ284" s="42"/>
      <c r="AK284" s="88"/>
      <c r="AL284" s="42"/>
      <c r="AM284" s="88"/>
      <c r="AN284" s="42"/>
      <c r="AO284" s="88"/>
      <c r="AP284" s="42"/>
      <c r="AQ284" s="88"/>
      <c r="AR284" s="42"/>
      <c r="AS284" s="88"/>
      <c r="AT284" s="42"/>
      <c r="AU284" s="88"/>
      <c r="AV284" s="42"/>
      <c r="AW284" s="88"/>
      <c r="AX284" s="42"/>
      <c r="AY284" s="88"/>
      <c r="AZ284" s="42"/>
      <c r="BA284" s="88"/>
      <c r="BB284" s="42"/>
      <c r="BC284" s="88"/>
      <c r="BD284" s="89"/>
      <c r="BE284" s="89"/>
      <c r="BF284" s="90"/>
      <c r="BG284" s="90"/>
      <c r="BH284" s="91"/>
      <c r="BI284" s="92"/>
      <c r="BJ284" s="92"/>
      <c r="AMI284" s="19"/>
      <c r="AMJ284" s="19"/>
    </row>
    <row r="285" s="98" customFormat="true" ht="25.5" hidden="false" customHeight="true" outlineLevel="0" collapsed="false">
      <c r="A285" s="49"/>
      <c r="B285" s="50" t="str">
        <f aca="false">IF(A285="","saisir code MAEC (colonne A)",RIGHT(A285,4))</f>
        <v>saisir code MAEC (colonne A)</v>
      </c>
      <c r="C285" s="50" t="str">
        <f aca="false">IFERROR(VLOOKUP(LEFT(A285,7),Opérateur_Territoire!$B$2:$D$120,2,0),"à saisir (Opérateur_Territoire)")</f>
        <v>à saisir (Opérateur_Territoire)</v>
      </c>
      <c r="D285" s="50" t="str">
        <f aca="false">LEFT(A285,7)</f>
        <v/>
      </c>
      <c r="E285" s="50" t="str">
        <f aca="false">IFERROR(VLOOKUP(LEFT(A285,7),Opérateur_Territoire!$B$2:$D$120,3,0),"à saisir (Opérateur_Territoire)")</f>
        <v>à saisir (Opérateur_Territoire)</v>
      </c>
      <c r="F285" s="35" t="str">
        <f aca="false">IFERROR(VLOOKUP(LEFT(A285,7),Opérateur_Territoire!$B$2:$J$120,6,0),"à saisir (Opérateur_Territoire)")</f>
        <v>à saisir (Opérateur_Territoire)</v>
      </c>
      <c r="G285" s="35" t="str">
        <f aca="false">IFERROR(VLOOKUP(LEFT(A285,7),Opérateur_Territoire!$B$2:$J$120,7,0),"à saisir (Opérateur_Territoire)")</f>
        <v>à saisir (Opérateur_Territoire)</v>
      </c>
      <c r="H285" s="35" t="str">
        <f aca="false">IFERROR(VLOOKUP(LEFT(A285,7),Opérateur_Territoire!$B$2:$J$120,8,0),"à saisir (Opérateur_Territoire)")</f>
        <v>à saisir (Opérateur_Territoire)</v>
      </c>
      <c r="I285" s="35" t="str">
        <f aca="false">IFERROR(VLOOKUP(LEFT(A285,7),Opérateur_Territoire!$B$2:$J$120,9,0),"à saisir (Opérateur_Territoire)")</f>
        <v>à saisir (Opérateur_Territoire)</v>
      </c>
      <c r="J285" s="35"/>
      <c r="K285" s="35"/>
      <c r="L285" s="36"/>
      <c r="M285" s="80"/>
      <c r="N285" s="80"/>
      <c r="O285" s="81"/>
      <c r="P285" s="82" t="str">
        <f aca="false">IF(AND(M285&lt;&gt;"",O285&lt;&gt;""),M285+O285,IF(AND(N285&lt;&gt;"",O285&lt;&gt;""),N285+O285,""))</f>
        <v/>
      </c>
      <c r="Q285" s="81"/>
      <c r="R285" s="82" t="str">
        <f aca="false">IF(AND(M285&lt;&gt;"",Q285&lt;&gt;""),M285+Q285,IF(AND(N285&lt;&gt;"",Q285&lt;&gt;""),N285+Q285,""))</f>
        <v/>
      </c>
      <c r="S285" s="83"/>
      <c r="T285" s="83"/>
      <c r="U285" s="83"/>
      <c r="V285" s="83"/>
      <c r="W285" s="84"/>
      <c r="X285" s="85"/>
      <c r="Y285" s="86"/>
      <c r="Z285" s="86"/>
      <c r="AA285" s="42"/>
      <c r="AB285" s="87"/>
      <c r="AC285" s="87"/>
      <c r="AD285" s="87"/>
      <c r="AE285" s="42"/>
      <c r="AF285" s="42"/>
      <c r="AG285" s="88"/>
      <c r="AH285" s="42"/>
      <c r="AI285" s="88"/>
      <c r="AJ285" s="42"/>
      <c r="AK285" s="88"/>
      <c r="AL285" s="42"/>
      <c r="AM285" s="88"/>
      <c r="AN285" s="42"/>
      <c r="AO285" s="88"/>
      <c r="AP285" s="42"/>
      <c r="AQ285" s="88"/>
      <c r="AR285" s="42"/>
      <c r="AS285" s="88"/>
      <c r="AT285" s="42"/>
      <c r="AU285" s="88"/>
      <c r="AV285" s="42"/>
      <c r="AW285" s="88"/>
      <c r="AX285" s="42"/>
      <c r="AY285" s="88"/>
      <c r="AZ285" s="42"/>
      <c r="BA285" s="88"/>
      <c r="BB285" s="42"/>
      <c r="BC285" s="88"/>
      <c r="BD285" s="89"/>
      <c r="BE285" s="89"/>
      <c r="BF285" s="90"/>
      <c r="BG285" s="90"/>
      <c r="BH285" s="91"/>
      <c r="BI285" s="92"/>
      <c r="BJ285" s="92"/>
      <c r="AMI285" s="19"/>
      <c r="AMJ285" s="19"/>
    </row>
    <row r="286" s="98" customFormat="true" ht="25.5" hidden="false" customHeight="true" outlineLevel="0" collapsed="false">
      <c r="A286" s="49"/>
      <c r="B286" s="50" t="str">
        <f aca="false">IF(A286="","saisir code MAEC (colonne A)",RIGHT(A286,4))</f>
        <v>saisir code MAEC (colonne A)</v>
      </c>
      <c r="C286" s="50" t="str">
        <f aca="false">IFERROR(VLOOKUP(LEFT(A286,7),Opérateur_Territoire!$B$2:$D$120,2,0),"à saisir (Opérateur_Territoire)")</f>
        <v>à saisir (Opérateur_Territoire)</v>
      </c>
      <c r="D286" s="50" t="str">
        <f aca="false">LEFT(A286,7)</f>
        <v/>
      </c>
      <c r="E286" s="50" t="str">
        <f aca="false">IFERROR(VLOOKUP(LEFT(A286,7),Opérateur_Territoire!$B$2:$D$120,3,0),"à saisir (Opérateur_Territoire)")</f>
        <v>à saisir (Opérateur_Territoire)</v>
      </c>
      <c r="F286" s="35" t="str">
        <f aca="false">IFERROR(VLOOKUP(LEFT(A286,7),Opérateur_Territoire!$B$2:$J$120,6,0),"à saisir (Opérateur_Territoire)")</f>
        <v>à saisir (Opérateur_Territoire)</v>
      </c>
      <c r="G286" s="35" t="str">
        <f aca="false">IFERROR(VLOOKUP(LEFT(A286,7),Opérateur_Territoire!$B$2:$J$120,7,0),"à saisir (Opérateur_Territoire)")</f>
        <v>à saisir (Opérateur_Territoire)</v>
      </c>
      <c r="H286" s="35" t="str">
        <f aca="false">IFERROR(VLOOKUP(LEFT(A286,7),Opérateur_Territoire!$B$2:$J$120,8,0),"à saisir (Opérateur_Territoire)")</f>
        <v>à saisir (Opérateur_Territoire)</v>
      </c>
      <c r="I286" s="35" t="str">
        <f aca="false">IFERROR(VLOOKUP(LEFT(A286,7),Opérateur_Territoire!$B$2:$J$120,9,0),"à saisir (Opérateur_Territoire)")</f>
        <v>à saisir (Opérateur_Territoire)</v>
      </c>
      <c r="J286" s="35"/>
      <c r="K286" s="35"/>
      <c r="L286" s="36"/>
      <c r="M286" s="80"/>
      <c r="N286" s="80"/>
      <c r="O286" s="81"/>
      <c r="P286" s="82" t="str">
        <f aca="false">IF(AND(M286&lt;&gt;"",O286&lt;&gt;""),M286+O286,IF(AND(N286&lt;&gt;"",O286&lt;&gt;""),N286+O286,""))</f>
        <v/>
      </c>
      <c r="Q286" s="81"/>
      <c r="R286" s="82" t="str">
        <f aca="false">IF(AND(M286&lt;&gt;"",Q286&lt;&gt;""),M286+Q286,IF(AND(N286&lt;&gt;"",Q286&lt;&gt;""),N286+Q286,""))</f>
        <v/>
      </c>
      <c r="S286" s="83"/>
      <c r="T286" s="83"/>
      <c r="U286" s="83"/>
      <c r="V286" s="83"/>
      <c r="W286" s="84"/>
      <c r="X286" s="85"/>
      <c r="Y286" s="86"/>
      <c r="Z286" s="86"/>
      <c r="AA286" s="42"/>
      <c r="AB286" s="87"/>
      <c r="AC286" s="87"/>
      <c r="AD286" s="87"/>
      <c r="AE286" s="42"/>
      <c r="AF286" s="42"/>
      <c r="AG286" s="88"/>
      <c r="AH286" s="42"/>
      <c r="AI286" s="88"/>
      <c r="AJ286" s="42"/>
      <c r="AK286" s="88"/>
      <c r="AL286" s="42"/>
      <c r="AM286" s="88"/>
      <c r="AN286" s="42"/>
      <c r="AO286" s="88"/>
      <c r="AP286" s="42"/>
      <c r="AQ286" s="88"/>
      <c r="AR286" s="42"/>
      <c r="AS286" s="88"/>
      <c r="AT286" s="42"/>
      <c r="AU286" s="88"/>
      <c r="AV286" s="42"/>
      <c r="AW286" s="88"/>
      <c r="AX286" s="42"/>
      <c r="AY286" s="88"/>
      <c r="AZ286" s="42"/>
      <c r="BA286" s="88"/>
      <c r="BB286" s="42"/>
      <c r="BC286" s="88"/>
      <c r="BD286" s="89"/>
      <c r="BE286" s="89"/>
      <c r="BF286" s="90"/>
      <c r="BG286" s="90"/>
      <c r="BH286" s="91"/>
      <c r="BI286" s="92"/>
      <c r="BJ286" s="92"/>
      <c r="AMI286" s="19"/>
      <c r="AMJ286" s="19"/>
    </row>
    <row r="287" s="98" customFormat="true" ht="25.5" hidden="false" customHeight="true" outlineLevel="0" collapsed="false">
      <c r="A287" s="49"/>
      <c r="B287" s="50" t="str">
        <f aca="false">IF(A287="","saisir code MAEC (colonne A)",RIGHT(A287,4))</f>
        <v>saisir code MAEC (colonne A)</v>
      </c>
      <c r="C287" s="50" t="str">
        <f aca="false">IFERROR(VLOOKUP(LEFT(A287,7),Opérateur_Territoire!$B$2:$D$120,2,0),"à saisir (Opérateur_Territoire)")</f>
        <v>à saisir (Opérateur_Territoire)</v>
      </c>
      <c r="D287" s="50" t="str">
        <f aca="false">LEFT(A287,7)</f>
        <v/>
      </c>
      <c r="E287" s="50" t="str">
        <f aca="false">IFERROR(VLOOKUP(LEFT(A287,7),Opérateur_Territoire!$B$2:$D$120,3,0),"à saisir (Opérateur_Territoire)")</f>
        <v>à saisir (Opérateur_Territoire)</v>
      </c>
      <c r="F287" s="35" t="str">
        <f aca="false">IFERROR(VLOOKUP(LEFT(A287,7),Opérateur_Territoire!$B$2:$J$120,6,0),"à saisir (Opérateur_Territoire)")</f>
        <v>à saisir (Opérateur_Territoire)</v>
      </c>
      <c r="G287" s="35" t="str">
        <f aca="false">IFERROR(VLOOKUP(LEFT(A287,7),Opérateur_Territoire!$B$2:$J$120,7,0),"à saisir (Opérateur_Territoire)")</f>
        <v>à saisir (Opérateur_Territoire)</v>
      </c>
      <c r="H287" s="35" t="str">
        <f aca="false">IFERROR(VLOOKUP(LEFT(A287,7),Opérateur_Territoire!$B$2:$J$120,8,0),"à saisir (Opérateur_Territoire)")</f>
        <v>à saisir (Opérateur_Territoire)</v>
      </c>
      <c r="I287" s="35" t="str">
        <f aca="false">IFERROR(VLOOKUP(LEFT(A287,7),Opérateur_Territoire!$B$2:$J$120,9,0),"à saisir (Opérateur_Territoire)")</f>
        <v>à saisir (Opérateur_Territoire)</v>
      </c>
      <c r="J287" s="35"/>
      <c r="K287" s="35"/>
      <c r="L287" s="36"/>
      <c r="M287" s="80"/>
      <c r="N287" s="80"/>
      <c r="O287" s="81"/>
      <c r="P287" s="82" t="str">
        <f aca="false">IF(AND(M287&lt;&gt;"",O287&lt;&gt;""),M287+O287,IF(AND(N287&lt;&gt;"",O287&lt;&gt;""),N287+O287,""))</f>
        <v/>
      </c>
      <c r="Q287" s="81"/>
      <c r="R287" s="82" t="str">
        <f aca="false">IF(AND(M287&lt;&gt;"",Q287&lt;&gt;""),M287+Q287,IF(AND(N287&lt;&gt;"",Q287&lt;&gt;""),N287+Q287,""))</f>
        <v/>
      </c>
      <c r="S287" s="83"/>
      <c r="T287" s="83"/>
      <c r="U287" s="83"/>
      <c r="V287" s="83"/>
      <c r="W287" s="84"/>
      <c r="X287" s="85"/>
      <c r="Y287" s="86"/>
      <c r="Z287" s="86"/>
      <c r="AA287" s="42"/>
      <c r="AB287" s="87"/>
      <c r="AC287" s="87"/>
      <c r="AD287" s="87"/>
      <c r="AE287" s="42"/>
      <c r="AF287" s="42"/>
      <c r="AG287" s="88"/>
      <c r="AH287" s="42"/>
      <c r="AI287" s="88"/>
      <c r="AJ287" s="42"/>
      <c r="AK287" s="88"/>
      <c r="AL287" s="42"/>
      <c r="AM287" s="88"/>
      <c r="AN287" s="42"/>
      <c r="AO287" s="88"/>
      <c r="AP287" s="42"/>
      <c r="AQ287" s="88"/>
      <c r="AR287" s="42"/>
      <c r="AS287" s="88"/>
      <c r="AT287" s="42"/>
      <c r="AU287" s="88"/>
      <c r="AV287" s="42"/>
      <c r="AW287" s="88"/>
      <c r="AX287" s="42"/>
      <c r="AY287" s="88"/>
      <c r="AZ287" s="42"/>
      <c r="BA287" s="88"/>
      <c r="BB287" s="42"/>
      <c r="BC287" s="88"/>
      <c r="BD287" s="89"/>
      <c r="BE287" s="89"/>
      <c r="BF287" s="90"/>
      <c r="BG287" s="90"/>
      <c r="BH287" s="91"/>
      <c r="BI287" s="92"/>
      <c r="BJ287" s="92"/>
      <c r="AMI287" s="19"/>
      <c r="AMJ287" s="19"/>
    </row>
    <row r="288" s="98" customFormat="true" ht="25.5" hidden="false" customHeight="true" outlineLevel="0" collapsed="false">
      <c r="A288" s="49"/>
      <c r="B288" s="50" t="str">
        <f aca="false">IF(A288="","saisir code MAEC (colonne A)",RIGHT(A288,4))</f>
        <v>saisir code MAEC (colonne A)</v>
      </c>
      <c r="C288" s="50" t="str">
        <f aca="false">IFERROR(VLOOKUP(LEFT(A288,7),Opérateur_Territoire!$B$2:$D$120,2,0),"à saisir (Opérateur_Territoire)")</f>
        <v>à saisir (Opérateur_Territoire)</v>
      </c>
      <c r="D288" s="50" t="str">
        <f aca="false">LEFT(A288,7)</f>
        <v/>
      </c>
      <c r="E288" s="50" t="str">
        <f aca="false">IFERROR(VLOOKUP(LEFT(A288,7),Opérateur_Territoire!$B$2:$D$120,3,0),"à saisir (Opérateur_Territoire)")</f>
        <v>à saisir (Opérateur_Territoire)</v>
      </c>
      <c r="F288" s="35" t="str">
        <f aca="false">IFERROR(VLOOKUP(LEFT(A288,7),Opérateur_Territoire!$B$2:$J$120,6,0),"à saisir (Opérateur_Territoire)")</f>
        <v>à saisir (Opérateur_Territoire)</v>
      </c>
      <c r="G288" s="35" t="str">
        <f aca="false">IFERROR(VLOOKUP(LEFT(A288,7),Opérateur_Territoire!$B$2:$J$120,7,0),"à saisir (Opérateur_Territoire)")</f>
        <v>à saisir (Opérateur_Territoire)</v>
      </c>
      <c r="H288" s="35" t="str">
        <f aca="false">IFERROR(VLOOKUP(LEFT(A288,7),Opérateur_Territoire!$B$2:$J$120,8,0),"à saisir (Opérateur_Territoire)")</f>
        <v>à saisir (Opérateur_Territoire)</v>
      </c>
      <c r="I288" s="35" t="str">
        <f aca="false">IFERROR(VLOOKUP(LEFT(A288,7),Opérateur_Territoire!$B$2:$J$120,9,0),"à saisir (Opérateur_Territoire)")</f>
        <v>à saisir (Opérateur_Territoire)</v>
      </c>
      <c r="J288" s="35"/>
      <c r="K288" s="35"/>
      <c r="L288" s="36"/>
      <c r="M288" s="80"/>
      <c r="N288" s="80"/>
      <c r="O288" s="81"/>
      <c r="P288" s="82" t="str">
        <f aca="false">IF(AND(M288&lt;&gt;"",O288&lt;&gt;""),M288+O288,IF(AND(N288&lt;&gt;"",O288&lt;&gt;""),N288+O288,""))</f>
        <v/>
      </c>
      <c r="Q288" s="81"/>
      <c r="R288" s="82" t="str">
        <f aca="false">IF(AND(M288&lt;&gt;"",Q288&lt;&gt;""),M288+Q288,IF(AND(N288&lt;&gt;"",Q288&lt;&gt;""),N288+Q288,""))</f>
        <v/>
      </c>
      <c r="S288" s="83"/>
      <c r="T288" s="83"/>
      <c r="U288" s="83"/>
      <c r="V288" s="83"/>
      <c r="W288" s="84"/>
      <c r="X288" s="85"/>
      <c r="Y288" s="86"/>
      <c r="Z288" s="86"/>
      <c r="AA288" s="42"/>
      <c r="AB288" s="87"/>
      <c r="AC288" s="87"/>
      <c r="AD288" s="87"/>
      <c r="AE288" s="42"/>
      <c r="AF288" s="42"/>
      <c r="AG288" s="88"/>
      <c r="AH288" s="42"/>
      <c r="AI288" s="88"/>
      <c r="AJ288" s="42"/>
      <c r="AK288" s="88"/>
      <c r="AL288" s="42"/>
      <c r="AM288" s="88"/>
      <c r="AN288" s="42"/>
      <c r="AO288" s="88"/>
      <c r="AP288" s="42"/>
      <c r="AQ288" s="88"/>
      <c r="AR288" s="42"/>
      <c r="AS288" s="88"/>
      <c r="AT288" s="42"/>
      <c r="AU288" s="88"/>
      <c r="AV288" s="42"/>
      <c r="AW288" s="88"/>
      <c r="AX288" s="42"/>
      <c r="AY288" s="88"/>
      <c r="AZ288" s="42"/>
      <c r="BA288" s="88"/>
      <c r="BB288" s="42"/>
      <c r="BC288" s="88"/>
      <c r="BD288" s="89"/>
      <c r="BE288" s="89"/>
      <c r="BF288" s="90"/>
      <c r="BG288" s="90"/>
      <c r="BH288" s="91"/>
      <c r="BI288" s="92"/>
      <c r="BJ288" s="92"/>
      <c r="AMI288" s="19"/>
      <c r="AMJ288" s="19"/>
    </row>
    <row r="289" s="98" customFormat="true" ht="25.5" hidden="false" customHeight="true" outlineLevel="0" collapsed="false">
      <c r="A289" s="49"/>
      <c r="B289" s="50" t="str">
        <f aca="false">IF(A289="","saisir code MAEC (colonne A)",RIGHT(A289,4))</f>
        <v>saisir code MAEC (colonne A)</v>
      </c>
      <c r="C289" s="50" t="str">
        <f aca="false">IFERROR(VLOOKUP(LEFT(A289,7),Opérateur_Territoire!$B$2:$D$120,2,0),"à saisir (Opérateur_Territoire)")</f>
        <v>à saisir (Opérateur_Territoire)</v>
      </c>
      <c r="D289" s="50" t="str">
        <f aca="false">LEFT(A289,7)</f>
        <v/>
      </c>
      <c r="E289" s="50" t="str">
        <f aca="false">IFERROR(VLOOKUP(LEFT(A289,7),Opérateur_Territoire!$B$2:$D$120,3,0),"à saisir (Opérateur_Territoire)")</f>
        <v>à saisir (Opérateur_Territoire)</v>
      </c>
      <c r="F289" s="35" t="str">
        <f aca="false">IFERROR(VLOOKUP(LEFT(A289,7),Opérateur_Territoire!$B$2:$J$120,6,0),"à saisir (Opérateur_Territoire)")</f>
        <v>à saisir (Opérateur_Territoire)</v>
      </c>
      <c r="G289" s="35" t="str">
        <f aca="false">IFERROR(VLOOKUP(LEFT(A289,7),Opérateur_Territoire!$B$2:$J$120,7,0),"à saisir (Opérateur_Territoire)")</f>
        <v>à saisir (Opérateur_Territoire)</v>
      </c>
      <c r="H289" s="35" t="str">
        <f aca="false">IFERROR(VLOOKUP(LEFT(A289,7),Opérateur_Territoire!$B$2:$J$120,8,0),"à saisir (Opérateur_Territoire)")</f>
        <v>à saisir (Opérateur_Territoire)</v>
      </c>
      <c r="I289" s="35" t="str">
        <f aca="false">IFERROR(VLOOKUP(LEFT(A289,7),Opérateur_Territoire!$B$2:$J$120,9,0),"à saisir (Opérateur_Territoire)")</f>
        <v>à saisir (Opérateur_Territoire)</v>
      </c>
      <c r="J289" s="35"/>
      <c r="K289" s="35"/>
      <c r="L289" s="36"/>
      <c r="M289" s="80"/>
      <c r="N289" s="80"/>
      <c r="O289" s="81"/>
      <c r="P289" s="82" t="str">
        <f aca="false">IF(AND(M289&lt;&gt;"",O289&lt;&gt;""),M289+O289,IF(AND(N289&lt;&gt;"",O289&lt;&gt;""),N289+O289,""))</f>
        <v/>
      </c>
      <c r="Q289" s="81"/>
      <c r="R289" s="82" t="str">
        <f aca="false">IF(AND(M289&lt;&gt;"",Q289&lt;&gt;""),M289+Q289,IF(AND(N289&lt;&gt;"",Q289&lt;&gt;""),N289+Q289,""))</f>
        <v/>
      </c>
      <c r="S289" s="83"/>
      <c r="T289" s="83"/>
      <c r="U289" s="83"/>
      <c r="V289" s="83"/>
      <c r="W289" s="84"/>
      <c r="X289" s="85"/>
      <c r="Y289" s="86"/>
      <c r="Z289" s="86"/>
      <c r="AA289" s="42"/>
      <c r="AB289" s="87"/>
      <c r="AC289" s="87"/>
      <c r="AD289" s="87"/>
      <c r="AE289" s="42"/>
      <c r="AF289" s="42"/>
      <c r="AG289" s="88"/>
      <c r="AH289" s="42"/>
      <c r="AI289" s="88"/>
      <c r="AJ289" s="42"/>
      <c r="AK289" s="88"/>
      <c r="AL289" s="42"/>
      <c r="AM289" s="88"/>
      <c r="AN289" s="42"/>
      <c r="AO289" s="88"/>
      <c r="AP289" s="42"/>
      <c r="AQ289" s="88"/>
      <c r="AR289" s="42"/>
      <c r="AS289" s="88"/>
      <c r="AT289" s="42"/>
      <c r="AU289" s="88"/>
      <c r="AV289" s="42"/>
      <c r="AW289" s="88"/>
      <c r="AX289" s="42"/>
      <c r="AY289" s="88"/>
      <c r="AZ289" s="42"/>
      <c r="BA289" s="88"/>
      <c r="BB289" s="42"/>
      <c r="BC289" s="88"/>
      <c r="BD289" s="89"/>
      <c r="BE289" s="89"/>
      <c r="BF289" s="90"/>
      <c r="BG289" s="90"/>
      <c r="BH289" s="91"/>
      <c r="BI289" s="92"/>
      <c r="BJ289" s="92"/>
      <c r="AMI289" s="19"/>
      <c r="AMJ289" s="19"/>
    </row>
    <row r="290" s="98" customFormat="true" ht="25.5" hidden="false" customHeight="true" outlineLevel="0" collapsed="false">
      <c r="A290" s="49"/>
      <c r="B290" s="50" t="str">
        <f aca="false">IF(A290="","saisir code MAEC (colonne A)",RIGHT(A290,4))</f>
        <v>saisir code MAEC (colonne A)</v>
      </c>
      <c r="C290" s="50" t="str">
        <f aca="false">IFERROR(VLOOKUP(LEFT(A290,7),Opérateur_Territoire!$B$2:$D$120,2,0),"à saisir (Opérateur_Territoire)")</f>
        <v>à saisir (Opérateur_Territoire)</v>
      </c>
      <c r="D290" s="50" t="str">
        <f aca="false">LEFT(A290,7)</f>
        <v/>
      </c>
      <c r="E290" s="50" t="str">
        <f aca="false">IFERROR(VLOOKUP(LEFT(A290,7),Opérateur_Territoire!$B$2:$D$120,3,0),"à saisir (Opérateur_Territoire)")</f>
        <v>à saisir (Opérateur_Territoire)</v>
      </c>
      <c r="F290" s="35" t="str">
        <f aca="false">IFERROR(VLOOKUP(LEFT(A290,7),Opérateur_Territoire!$B$2:$J$120,6,0),"à saisir (Opérateur_Territoire)")</f>
        <v>à saisir (Opérateur_Territoire)</v>
      </c>
      <c r="G290" s="35" t="str">
        <f aca="false">IFERROR(VLOOKUP(LEFT(A290,7),Opérateur_Territoire!$B$2:$J$120,7,0),"à saisir (Opérateur_Territoire)")</f>
        <v>à saisir (Opérateur_Territoire)</v>
      </c>
      <c r="H290" s="35" t="str">
        <f aca="false">IFERROR(VLOOKUP(LEFT(A290,7),Opérateur_Territoire!$B$2:$J$120,8,0),"à saisir (Opérateur_Territoire)")</f>
        <v>à saisir (Opérateur_Territoire)</v>
      </c>
      <c r="I290" s="35" t="str">
        <f aca="false">IFERROR(VLOOKUP(LEFT(A290,7),Opérateur_Territoire!$B$2:$J$120,9,0),"à saisir (Opérateur_Territoire)")</f>
        <v>à saisir (Opérateur_Territoire)</v>
      </c>
      <c r="J290" s="35"/>
      <c r="K290" s="35"/>
      <c r="L290" s="36"/>
      <c r="M290" s="80"/>
      <c r="N290" s="80"/>
      <c r="O290" s="81"/>
      <c r="P290" s="82" t="str">
        <f aca="false">IF(AND(M290&lt;&gt;"",O290&lt;&gt;""),M290+O290,IF(AND(N290&lt;&gt;"",O290&lt;&gt;""),N290+O290,""))</f>
        <v/>
      </c>
      <c r="Q290" s="81"/>
      <c r="R290" s="82" t="str">
        <f aca="false">IF(AND(M290&lt;&gt;"",Q290&lt;&gt;""),M290+Q290,IF(AND(N290&lt;&gt;"",Q290&lt;&gt;""),N290+Q290,""))</f>
        <v/>
      </c>
      <c r="S290" s="83"/>
      <c r="T290" s="83"/>
      <c r="U290" s="83"/>
      <c r="V290" s="83"/>
      <c r="W290" s="84"/>
      <c r="X290" s="85"/>
      <c r="Y290" s="86"/>
      <c r="Z290" s="86"/>
      <c r="AA290" s="42"/>
      <c r="AB290" s="87"/>
      <c r="AC290" s="87"/>
      <c r="AD290" s="87"/>
      <c r="AE290" s="42"/>
      <c r="AF290" s="42"/>
      <c r="AG290" s="88"/>
      <c r="AH290" s="42"/>
      <c r="AI290" s="88"/>
      <c r="AJ290" s="42"/>
      <c r="AK290" s="88"/>
      <c r="AL290" s="42"/>
      <c r="AM290" s="88"/>
      <c r="AN290" s="42"/>
      <c r="AO290" s="88"/>
      <c r="AP290" s="42"/>
      <c r="AQ290" s="88"/>
      <c r="AR290" s="42"/>
      <c r="AS290" s="88"/>
      <c r="AT290" s="42"/>
      <c r="AU290" s="88"/>
      <c r="AV290" s="42"/>
      <c r="AW290" s="88"/>
      <c r="AX290" s="42"/>
      <c r="AY290" s="88"/>
      <c r="AZ290" s="42"/>
      <c r="BA290" s="88"/>
      <c r="BB290" s="42"/>
      <c r="BC290" s="88"/>
      <c r="BD290" s="89"/>
      <c r="BE290" s="89"/>
      <c r="BF290" s="90"/>
      <c r="BG290" s="90"/>
      <c r="BH290" s="91"/>
      <c r="BI290" s="92"/>
      <c r="BJ290" s="92"/>
      <c r="AMI290" s="19"/>
      <c r="AMJ290" s="19"/>
    </row>
    <row r="291" s="98" customFormat="true" ht="25.5" hidden="false" customHeight="true" outlineLevel="0" collapsed="false">
      <c r="A291" s="49"/>
      <c r="B291" s="50" t="str">
        <f aca="false">IF(A291="","saisir code MAEC (colonne A)",RIGHT(A291,4))</f>
        <v>saisir code MAEC (colonne A)</v>
      </c>
      <c r="C291" s="50" t="str">
        <f aca="false">IFERROR(VLOOKUP(LEFT(A291,7),Opérateur_Territoire!$B$2:$D$120,2,0),"à saisir (Opérateur_Territoire)")</f>
        <v>à saisir (Opérateur_Territoire)</v>
      </c>
      <c r="D291" s="50" t="str">
        <f aca="false">LEFT(A291,7)</f>
        <v/>
      </c>
      <c r="E291" s="50" t="str">
        <f aca="false">IFERROR(VLOOKUP(LEFT(A291,7),Opérateur_Territoire!$B$2:$D$120,3,0),"à saisir (Opérateur_Territoire)")</f>
        <v>à saisir (Opérateur_Territoire)</v>
      </c>
      <c r="F291" s="35" t="str">
        <f aca="false">IFERROR(VLOOKUP(LEFT(A291,7),Opérateur_Territoire!$B$2:$J$120,6,0),"à saisir (Opérateur_Territoire)")</f>
        <v>à saisir (Opérateur_Territoire)</v>
      </c>
      <c r="G291" s="35" t="str">
        <f aca="false">IFERROR(VLOOKUP(LEFT(A291,7),Opérateur_Territoire!$B$2:$J$120,7,0),"à saisir (Opérateur_Territoire)")</f>
        <v>à saisir (Opérateur_Territoire)</v>
      </c>
      <c r="H291" s="35" t="str">
        <f aca="false">IFERROR(VLOOKUP(LEFT(A291,7),Opérateur_Territoire!$B$2:$J$120,8,0),"à saisir (Opérateur_Territoire)")</f>
        <v>à saisir (Opérateur_Territoire)</v>
      </c>
      <c r="I291" s="35" t="str">
        <f aca="false">IFERROR(VLOOKUP(LEFT(A291,7),Opérateur_Territoire!$B$2:$J$120,9,0),"à saisir (Opérateur_Territoire)")</f>
        <v>à saisir (Opérateur_Territoire)</v>
      </c>
      <c r="J291" s="35"/>
      <c r="K291" s="35"/>
      <c r="L291" s="36"/>
      <c r="M291" s="80"/>
      <c r="N291" s="80"/>
      <c r="O291" s="81"/>
      <c r="P291" s="82" t="str">
        <f aca="false">IF(AND(M291&lt;&gt;"",O291&lt;&gt;""),M291+O291,IF(AND(N291&lt;&gt;"",O291&lt;&gt;""),N291+O291,""))</f>
        <v/>
      </c>
      <c r="Q291" s="81"/>
      <c r="R291" s="82" t="str">
        <f aca="false">IF(AND(M291&lt;&gt;"",Q291&lt;&gt;""),M291+Q291,IF(AND(N291&lt;&gt;"",Q291&lt;&gt;""),N291+Q291,""))</f>
        <v/>
      </c>
      <c r="S291" s="83"/>
      <c r="T291" s="83"/>
      <c r="U291" s="83"/>
      <c r="V291" s="83"/>
      <c r="W291" s="84"/>
      <c r="X291" s="85"/>
      <c r="Y291" s="86"/>
      <c r="Z291" s="86"/>
      <c r="AA291" s="42"/>
      <c r="AB291" s="87"/>
      <c r="AC291" s="87"/>
      <c r="AD291" s="87"/>
      <c r="AE291" s="42"/>
      <c r="AF291" s="42"/>
      <c r="AG291" s="88"/>
      <c r="AH291" s="42"/>
      <c r="AI291" s="88"/>
      <c r="AJ291" s="42"/>
      <c r="AK291" s="88"/>
      <c r="AL291" s="42"/>
      <c r="AM291" s="88"/>
      <c r="AN291" s="42"/>
      <c r="AO291" s="88"/>
      <c r="AP291" s="42"/>
      <c r="AQ291" s="88"/>
      <c r="AR291" s="42"/>
      <c r="AS291" s="88"/>
      <c r="AT291" s="42"/>
      <c r="AU291" s="88"/>
      <c r="AV291" s="42"/>
      <c r="AW291" s="88"/>
      <c r="AX291" s="42"/>
      <c r="AY291" s="88"/>
      <c r="AZ291" s="42"/>
      <c r="BA291" s="88"/>
      <c r="BB291" s="42"/>
      <c r="BC291" s="88"/>
      <c r="BD291" s="89"/>
      <c r="BE291" s="89"/>
      <c r="BF291" s="90"/>
      <c r="BG291" s="90"/>
      <c r="BH291" s="91"/>
      <c r="BI291" s="92"/>
      <c r="BJ291" s="92"/>
      <c r="AMI291" s="19"/>
      <c r="AMJ291" s="19"/>
    </row>
    <row r="292" s="98" customFormat="true" ht="25.5" hidden="false" customHeight="true" outlineLevel="0" collapsed="false">
      <c r="A292" s="49"/>
      <c r="B292" s="50" t="str">
        <f aca="false">IF(A292="","saisir code MAEC (colonne A)",RIGHT(A292,4))</f>
        <v>saisir code MAEC (colonne A)</v>
      </c>
      <c r="C292" s="50" t="str">
        <f aca="false">IFERROR(VLOOKUP(LEFT(A292,7),Opérateur_Territoire!$B$2:$D$120,2,0),"à saisir (Opérateur_Territoire)")</f>
        <v>à saisir (Opérateur_Territoire)</v>
      </c>
      <c r="D292" s="50" t="str">
        <f aca="false">LEFT(A292,7)</f>
        <v/>
      </c>
      <c r="E292" s="50" t="str">
        <f aca="false">IFERROR(VLOOKUP(LEFT(A292,7),Opérateur_Territoire!$B$2:$D$120,3,0),"à saisir (Opérateur_Territoire)")</f>
        <v>à saisir (Opérateur_Territoire)</v>
      </c>
      <c r="F292" s="35" t="str">
        <f aca="false">IFERROR(VLOOKUP(LEFT(A292,7),Opérateur_Territoire!$B$2:$J$120,6,0),"à saisir (Opérateur_Territoire)")</f>
        <v>à saisir (Opérateur_Territoire)</v>
      </c>
      <c r="G292" s="35" t="str">
        <f aca="false">IFERROR(VLOOKUP(LEFT(A292,7),Opérateur_Territoire!$B$2:$J$120,7,0),"à saisir (Opérateur_Territoire)")</f>
        <v>à saisir (Opérateur_Territoire)</v>
      </c>
      <c r="H292" s="35" t="str">
        <f aca="false">IFERROR(VLOOKUP(LEFT(A292,7),Opérateur_Territoire!$B$2:$J$120,8,0),"à saisir (Opérateur_Territoire)")</f>
        <v>à saisir (Opérateur_Territoire)</v>
      </c>
      <c r="I292" s="35" t="str">
        <f aca="false">IFERROR(VLOOKUP(LEFT(A292,7),Opérateur_Territoire!$B$2:$J$120,9,0),"à saisir (Opérateur_Territoire)")</f>
        <v>à saisir (Opérateur_Territoire)</v>
      </c>
      <c r="J292" s="35"/>
      <c r="K292" s="35"/>
      <c r="L292" s="36"/>
      <c r="M292" s="80"/>
      <c r="N292" s="80"/>
      <c r="O292" s="81"/>
      <c r="P292" s="82" t="str">
        <f aca="false">IF(AND(M292&lt;&gt;"",O292&lt;&gt;""),M292+O292,IF(AND(N292&lt;&gt;"",O292&lt;&gt;""),N292+O292,""))</f>
        <v/>
      </c>
      <c r="Q292" s="81"/>
      <c r="R292" s="82" t="str">
        <f aca="false">IF(AND(M292&lt;&gt;"",Q292&lt;&gt;""),M292+Q292,IF(AND(N292&lt;&gt;"",Q292&lt;&gt;""),N292+Q292,""))</f>
        <v/>
      </c>
      <c r="S292" s="83"/>
      <c r="T292" s="83"/>
      <c r="U292" s="83"/>
      <c r="V292" s="83"/>
      <c r="W292" s="84"/>
      <c r="X292" s="85"/>
      <c r="Y292" s="86"/>
      <c r="Z292" s="86"/>
      <c r="AA292" s="42"/>
      <c r="AB292" s="87"/>
      <c r="AC292" s="87"/>
      <c r="AD292" s="87"/>
      <c r="AE292" s="42"/>
      <c r="AF292" s="42"/>
      <c r="AG292" s="88"/>
      <c r="AH292" s="42"/>
      <c r="AI292" s="88"/>
      <c r="AJ292" s="42"/>
      <c r="AK292" s="88"/>
      <c r="AL292" s="42"/>
      <c r="AM292" s="88"/>
      <c r="AN292" s="42"/>
      <c r="AO292" s="88"/>
      <c r="AP292" s="42"/>
      <c r="AQ292" s="88"/>
      <c r="AR292" s="42"/>
      <c r="AS292" s="88"/>
      <c r="AT292" s="42"/>
      <c r="AU292" s="88"/>
      <c r="AV292" s="42"/>
      <c r="AW292" s="88"/>
      <c r="AX292" s="42"/>
      <c r="AY292" s="88"/>
      <c r="AZ292" s="42"/>
      <c r="BA292" s="88"/>
      <c r="BB292" s="42"/>
      <c r="BC292" s="88"/>
      <c r="BD292" s="89"/>
      <c r="BE292" s="89"/>
      <c r="BF292" s="90"/>
      <c r="BG292" s="90"/>
      <c r="BH292" s="91"/>
      <c r="BI292" s="92"/>
      <c r="BJ292" s="92"/>
      <c r="AMI292" s="19"/>
      <c r="AMJ292" s="19"/>
    </row>
    <row r="293" s="98" customFormat="true" ht="25.5" hidden="false" customHeight="true" outlineLevel="0" collapsed="false">
      <c r="A293" s="49"/>
      <c r="B293" s="50" t="str">
        <f aca="false">IF(A293="","saisir code MAEC (colonne A)",RIGHT(A293,4))</f>
        <v>saisir code MAEC (colonne A)</v>
      </c>
      <c r="C293" s="50" t="str">
        <f aca="false">IFERROR(VLOOKUP(LEFT(A293,7),Opérateur_Territoire!$B$2:$D$120,2,0),"à saisir (Opérateur_Territoire)")</f>
        <v>à saisir (Opérateur_Territoire)</v>
      </c>
      <c r="D293" s="50" t="str">
        <f aca="false">LEFT(A293,7)</f>
        <v/>
      </c>
      <c r="E293" s="50" t="str">
        <f aca="false">IFERROR(VLOOKUP(LEFT(A293,7),Opérateur_Territoire!$B$2:$D$120,3,0),"à saisir (Opérateur_Territoire)")</f>
        <v>à saisir (Opérateur_Territoire)</v>
      </c>
      <c r="F293" s="35" t="str">
        <f aca="false">IFERROR(VLOOKUP(LEFT(A293,7),Opérateur_Territoire!$B$2:$J$120,6,0),"à saisir (Opérateur_Territoire)")</f>
        <v>à saisir (Opérateur_Territoire)</v>
      </c>
      <c r="G293" s="35" t="str">
        <f aca="false">IFERROR(VLOOKUP(LEFT(A293,7),Opérateur_Territoire!$B$2:$J$120,7,0),"à saisir (Opérateur_Territoire)")</f>
        <v>à saisir (Opérateur_Territoire)</v>
      </c>
      <c r="H293" s="35" t="str">
        <f aca="false">IFERROR(VLOOKUP(LEFT(A293,7),Opérateur_Territoire!$B$2:$J$120,8,0),"à saisir (Opérateur_Territoire)")</f>
        <v>à saisir (Opérateur_Territoire)</v>
      </c>
      <c r="I293" s="35" t="str">
        <f aca="false">IFERROR(VLOOKUP(LEFT(A293,7),Opérateur_Territoire!$B$2:$J$120,9,0),"à saisir (Opérateur_Territoire)")</f>
        <v>à saisir (Opérateur_Territoire)</v>
      </c>
      <c r="J293" s="35"/>
      <c r="K293" s="35"/>
      <c r="L293" s="36"/>
      <c r="M293" s="80"/>
      <c r="N293" s="80"/>
      <c r="O293" s="81"/>
      <c r="P293" s="82" t="str">
        <f aca="false">IF(AND(M293&lt;&gt;"",O293&lt;&gt;""),M293+O293,IF(AND(N293&lt;&gt;"",O293&lt;&gt;""),N293+O293,""))</f>
        <v/>
      </c>
      <c r="Q293" s="81"/>
      <c r="R293" s="82" t="str">
        <f aca="false">IF(AND(M293&lt;&gt;"",Q293&lt;&gt;""),M293+Q293,IF(AND(N293&lt;&gt;"",Q293&lt;&gt;""),N293+Q293,""))</f>
        <v/>
      </c>
      <c r="S293" s="83"/>
      <c r="T293" s="83"/>
      <c r="U293" s="83"/>
      <c r="V293" s="83"/>
      <c r="W293" s="84"/>
      <c r="X293" s="85"/>
      <c r="Y293" s="86"/>
      <c r="Z293" s="86"/>
      <c r="AA293" s="42"/>
      <c r="AB293" s="87"/>
      <c r="AC293" s="87"/>
      <c r="AD293" s="87"/>
      <c r="AE293" s="42"/>
      <c r="AF293" s="42"/>
      <c r="AG293" s="88"/>
      <c r="AH293" s="42"/>
      <c r="AI293" s="88"/>
      <c r="AJ293" s="42"/>
      <c r="AK293" s="88"/>
      <c r="AL293" s="42"/>
      <c r="AM293" s="88"/>
      <c r="AN293" s="42"/>
      <c r="AO293" s="88"/>
      <c r="AP293" s="42"/>
      <c r="AQ293" s="88"/>
      <c r="AR293" s="42"/>
      <c r="AS293" s="88"/>
      <c r="AT293" s="42"/>
      <c r="AU293" s="88"/>
      <c r="AV293" s="42"/>
      <c r="AW293" s="88"/>
      <c r="AX293" s="42"/>
      <c r="AY293" s="88"/>
      <c r="AZ293" s="42"/>
      <c r="BA293" s="88"/>
      <c r="BB293" s="42"/>
      <c r="BC293" s="88"/>
      <c r="BD293" s="89"/>
      <c r="BE293" s="89"/>
      <c r="BF293" s="90"/>
      <c r="BG293" s="90"/>
      <c r="BH293" s="91"/>
      <c r="BI293" s="92"/>
      <c r="BJ293" s="92"/>
      <c r="AMI293" s="19"/>
      <c r="AMJ293" s="19"/>
    </row>
    <row r="294" s="98" customFormat="true" ht="25.5" hidden="false" customHeight="true" outlineLevel="0" collapsed="false">
      <c r="A294" s="49"/>
      <c r="B294" s="50" t="str">
        <f aca="false">IF(A294="","saisir code MAEC (colonne A)",RIGHT(A294,4))</f>
        <v>saisir code MAEC (colonne A)</v>
      </c>
      <c r="C294" s="50" t="str">
        <f aca="false">IFERROR(VLOOKUP(LEFT(A294,7),Opérateur_Territoire!$B$2:$D$120,2,0),"à saisir (Opérateur_Territoire)")</f>
        <v>à saisir (Opérateur_Territoire)</v>
      </c>
      <c r="D294" s="50" t="str">
        <f aca="false">LEFT(A294,7)</f>
        <v/>
      </c>
      <c r="E294" s="50" t="str">
        <f aca="false">IFERROR(VLOOKUP(LEFT(A294,7),Opérateur_Territoire!$B$2:$D$120,3,0),"à saisir (Opérateur_Territoire)")</f>
        <v>à saisir (Opérateur_Territoire)</v>
      </c>
      <c r="F294" s="35" t="str">
        <f aca="false">IFERROR(VLOOKUP(LEFT(A294,7),Opérateur_Territoire!$B$2:$J$120,6,0),"à saisir (Opérateur_Territoire)")</f>
        <v>à saisir (Opérateur_Territoire)</v>
      </c>
      <c r="G294" s="35" t="str">
        <f aca="false">IFERROR(VLOOKUP(LEFT(A294,7),Opérateur_Territoire!$B$2:$J$120,7,0),"à saisir (Opérateur_Territoire)")</f>
        <v>à saisir (Opérateur_Territoire)</v>
      </c>
      <c r="H294" s="35" t="str">
        <f aca="false">IFERROR(VLOOKUP(LEFT(A294,7),Opérateur_Territoire!$B$2:$J$120,8,0),"à saisir (Opérateur_Territoire)")</f>
        <v>à saisir (Opérateur_Territoire)</v>
      </c>
      <c r="I294" s="35" t="str">
        <f aca="false">IFERROR(VLOOKUP(LEFT(A294,7),Opérateur_Territoire!$B$2:$J$120,9,0),"à saisir (Opérateur_Territoire)")</f>
        <v>à saisir (Opérateur_Territoire)</v>
      </c>
      <c r="J294" s="35"/>
      <c r="K294" s="35"/>
      <c r="L294" s="36"/>
      <c r="M294" s="80"/>
      <c r="N294" s="80"/>
      <c r="O294" s="81"/>
      <c r="P294" s="82" t="str">
        <f aca="false">IF(AND(M294&lt;&gt;"",O294&lt;&gt;""),M294+O294,IF(AND(N294&lt;&gt;"",O294&lt;&gt;""),N294+O294,""))</f>
        <v/>
      </c>
      <c r="Q294" s="81"/>
      <c r="R294" s="82" t="str">
        <f aca="false">IF(AND(M294&lt;&gt;"",Q294&lt;&gt;""),M294+Q294,IF(AND(N294&lt;&gt;"",Q294&lt;&gt;""),N294+Q294,""))</f>
        <v/>
      </c>
      <c r="S294" s="83"/>
      <c r="T294" s="83"/>
      <c r="U294" s="83"/>
      <c r="V294" s="83"/>
      <c r="W294" s="84"/>
      <c r="X294" s="85"/>
      <c r="Y294" s="86"/>
      <c r="Z294" s="86"/>
      <c r="AA294" s="42"/>
      <c r="AB294" s="87"/>
      <c r="AC294" s="87"/>
      <c r="AD294" s="87"/>
      <c r="AE294" s="42"/>
      <c r="AF294" s="42"/>
      <c r="AG294" s="88"/>
      <c r="AH294" s="42"/>
      <c r="AI294" s="88"/>
      <c r="AJ294" s="42"/>
      <c r="AK294" s="88"/>
      <c r="AL294" s="42"/>
      <c r="AM294" s="88"/>
      <c r="AN294" s="42"/>
      <c r="AO294" s="88"/>
      <c r="AP294" s="42"/>
      <c r="AQ294" s="88"/>
      <c r="AR294" s="42"/>
      <c r="AS294" s="88"/>
      <c r="AT294" s="42"/>
      <c r="AU294" s="88"/>
      <c r="AV294" s="42"/>
      <c r="AW294" s="88"/>
      <c r="AX294" s="42"/>
      <c r="AY294" s="88"/>
      <c r="AZ294" s="42"/>
      <c r="BA294" s="88"/>
      <c r="BB294" s="42"/>
      <c r="BC294" s="88"/>
      <c r="BD294" s="89"/>
      <c r="BE294" s="89"/>
      <c r="BF294" s="90"/>
      <c r="BG294" s="90"/>
      <c r="BH294" s="91"/>
      <c r="BI294" s="92"/>
      <c r="BJ294" s="92"/>
      <c r="AMI294" s="19"/>
      <c r="AMJ294" s="19"/>
    </row>
    <row r="295" s="98" customFormat="true" ht="25.5" hidden="false" customHeight="true" outlineLevel="0" collapsed="false">
      <c r="A295" s="49"/>
      <c r="B295" s="50" t="str">
        <f aca="false">IF(A295="","saisir code MAEC (colonne A)",RIGHT(A295,4))</f>
        <v>saisir code MAEC (colonne A)</v>
      </c>
      <c r="C295" s="50" t="str">
        <f aca="false">IFERROR(VLOOKUP(LEFT(A295,7),Opérateur_Territoire!$B$2:$D$120,2,0),"à saisir (Opérateur_Territoire)")</f>
        <v>à saisir (Opérateur_Territoire)</v>
      </c>
      <c r="D295" s="50" t="str">
        <f aca="false">LEFT(A295,7)</f>
        <v/>
      </c>
      <c r="E295" s="50" t="str">
        <f aca="false">IFERROR(VLOOKUP(LEFT(A295,7),Opérateur_Territoire!$B$2:$D$120,3,0),"à saisir (Opérateur_Territoire)")</f>
        <v>à saisir (Opérateur_Territoire)</v>
      </c>
      <c r="F295" s="35" t="str">
        <f aca="false">IFERROR(VLOOKUP(LEFT(A295,7),Opérateur_Territoire!$B$2:$J$120,6,0),"à saisir (Opérateur_Territoire)")</f>
        <v>à saisir (Opérateur_Territoire)</v>
      </c>
      <c r="G295" s="35" t="str">
        <f aca="false">IFERROR(VLOOKUP(LEFT(A295,7),Opérateur_Territoire!$B$2:$J$120,7,0),"à saisir (Opérateur_Territoire)")</f>
        <v>à saisir (Opérateur_Territoire)</v>
      </c>
      <c r="H295" s="35" t="str">
        <f aca="false">IFERROR(VLOOKUP(LEFT(A295,7),Opérateur_Territoire!$B$2:$J$120,8,0),"à saisir (Opérateur_Territoire)")</f>
        <v>à saisir (Opérateur_Territoire)</v>
      </c>
      <c r="I295" s="35" t="str">
        <f aca="false">IFERROR(VLOOKUP(LEFT(A295,7),Opérateur_Territoire!$B$2:$J$120,9,0),"à saisir (Opérateur_Territoire)")</f>
        <v>à saisir (Opérateur_Territoire)</v>
      </c>
      <c r="J295" s="35"/>
      <c r="K295" s="35"/>
      <c r="L295" s="36"/>
      <c r="M295" s="80"/>
      <c r="N295" s="80"/>
      <c r="O295" s="81"/>
      <c r="P295" s="82" t="str">
        <f aca="false">IF(AND(M295&lt;&gt;"",O295&lt;&gt;""),M295+O295,IF(AND(N295&lt;&gt;"",O295&lt;&gt;""),N295+O295,""))</f>
        <v/>
      </c>
      <c r="Q295" s="81"/>
      <c r="R295" s="82" t="str">
        <f aca="false">IF(AND(M295&lt;&gt;"",Q295&lt;&gt;""),M295+Q295,IF(AND(N295&lt;&gt;"",Q295&lt;&gt;""),N295+Q295,""))</f>
        <v/>
      </c>
      <c r="S295" s="83"/>
      <c r="T295" s="83"/>
      <c r="U295" s="83"/>
      <c r="V295" s="83"/>
      <c r="W295" s="84"/>
      <c r="X295" s="85"/>
      <c r="Y295" s="86"/>
      <c r="Z295" s="86"/>
      <c r="AA295" s="42"/>
      <c r="AB295" s="87"/>
      <c r="AC295" s="87"/>
      <c r="AD295" s="87"/>
      <c r="AE295" s="42"/>
      <c r="AF295" s="42"/>
      <c r="AG295" s="88"/>
      <c r="AH295" s="42"/>
      <c r="AI295" s="88"/>
      <c r="AJ295" s="42"/>
      <c r="AK295" s="88"/>
      <c r="AL295" s="42"/>
      <c r="AM295" s="88"/>
      <c r="AN295" s="42"/>
      <c r="AO295" s="88"/>
      <c r="AP295" s="42"/>
      <c r="AQ295" s="88"/>
      <c r="AR295" s="42"/>
      <c r="AS295" s="88"/>
      <c r="AT295" s="42"/>
      <c r="AU295" s="88"/>
      <c r="AV295" s="42"/>
      <c r="AW295" s="88"/>
      <c r="AX295" s="42"/>
      <c r="AY295" s="88"/>
      <c r="AZ295" s="42"/>
      <c r="BA295" s="88"/>
      <c r="BB295" s="42"/>
      <c r="BC295" s="88"/>
      <c r="BD295" s="89"/>
      <c r="BE295" s="89"/>
      <c r="BF295" s="90"/>
      <c r="BG295" s="90"/>
      <c r="BH295" s="91"/>
      <c r="BI295" s="92"/>
      <c r="BJ295" s="92"/>
      <c r="AMI295" s="19"/>
      <c r="AMJ295" s="19"/>
    </row>
    <row r="296" s="98" customFormat="true" ht="25.5" hidden="false" customHeight="true" outlineLevel="0" collapsed="false">
      <c r="A296" s="49"/>
      <c r="B296" s="50" t="str">
        <f aca="false">IF(A296="","saisir code MAEC (colonne A)",RIGHT(A296,4))</f>
        <v>saisir code MAEC (colonne A)</v>
      </c>
      <c r="C296" s="50" t="str">
        <f aca="false">IFERROR(VLOOKUP(LEFT(A296,7),Opérateur_Territoire!$B$2:$D$120,2,0),"à saisir (Opérateur_Territoire)")</f>
        <v>à saisir (Opérateur_Territoire)</v>
      </c>
      <c r="D296" s="50" t="str">
        <f aca="false">LEFT(A296,7)</f>
        <v/>
      </c>
      <c r="E296" s="50" t="str">
        <f aca="false">IFERROR(VLOOKUP(LEFT(A296,7),Opérateur_Territoire!$B$2:$D$120,3,0),"à saisir (Opérateur_Territoire)")</f>
        <v>à saisir (Opérateur_Territoire)</v>
      </c>
      <c r="F296" s="35" t="str">
        <f aca="false">IFERROR(VLOOKUP(LEFT(A296,7),Opérateur_Territoire!$B$2:$J$120,6,0),"à saisir (Opérateur_Territoire)")</f>
        <v>à saisir (Opérateur_Territoire)</v>
      </c>
      <c r="G296" s="35" t="str">
        <f aca="false">IFERROR(VLOOKUP(LEFT(A296,7),Opérateur_Territoire!$B$2:$J$120,7,0),"à saisir (Opérateur_Territoire)")</f>
        <v>à saisir (Opérateur_Territoire)</v>
      </c>
      <c r="H296" s="35" t="str">
        <f aca="false">IFERROR(VLOOKUP(LEFT(A296,7),Opérateur_Territoire!$B$2:$J$120,8,0),"à saisir (Opérateur_Territoire)")</f>
        <v>à saisir (Opérateur_Territoire)</v>
      </c>
      <c r="I296" s="35" t="str">
        <f aca="false">IFERROR(VLOOKUP(LEFT(A296,7),Opérateur_Territoire!$B$2:$J$120,9,0),"à saisir (Opérateur_Territoire)")</f>
        <v>à saisir (Opérateur_Territoire)</v>
      </c>
      <c r="J296" s="35"/>
      <c r="K296" s="35"/>
      <c r="L296" s="36"/>
      <c r="M296" s="80"/>
      <c r="N296" s="80"/>
      <c r="O296" s="81"/>
      <c r="P296" s="82" t="str">
        <f aca="false">IF(AND(M296&lt;&gt;"",O296&lt;&gt;""),M296+O296,IF(AND(N296&lt;&gt;"",O296&lt;&gt;""),N296+O296,""))</f>
        <v/>
      </c>
      <c r="Q296" s="81"/>
      <c r="R296" s="82" t="str">
        <f aca="false">IF(AND(M296&lt;&gt;"",Q296&lt;&gt;""),M296+Q296,IF(AND(N296&lt;&gt;"",Q296&lt;&gt;""),N296+Q296,""))</f>
        <v/>
      </c>
      <c r="S296" s="83"/>
      <c r="T296" s="83"/>
      <c r="U296" s="83"/>
      <c r="V296" s="83"/>
      <c r="W296" s="84"/>
      <c r="X296" s="85"/>
      <c r="Y296" s="86"/>
      <c r="Z296" s="86"/>
      <c r="AA296" s="42"/>
      <c r="AB296" s="87"/>
      <c r="AC296" s="87"/>
      <c r="AD296" s="87"/>
      <c r="AE296" s="42"/>
      <c r="AF296" s="42"/>
      <c r="AG296" s="88"/>
      <c r="AH296" s="42"/>
      <c r="AI296" s="88"/>
      <c r="AJ296" s="42"/>
      <c r="AK296" s="88"/>
      <c r="AL296" s="42"/>
      <c r="AM296" s="88"/>
      <c r="AN296" s="42"/>
      <c r="AO296" s="88"/>
      <c r="AP296" s="42"/>
      <c r="AQ296" s="88"/>
      <c r="AR296" s="42"/>
      <c r="AS296" s="88"/>
      <c r="AT296" s="42"/>
      <c r="AU296" s="88"/>
      <c r="AV296" s="42"/>
      <c r="AW296" s="88"/>
      <c r="AX296" s="42"/>
      <c r="AY296" s="88"/>
      <c r="AZ296" s="42"/>
      <c r="BA296" s="88"/>
      <c r="BB296" s="42"/>
      <c r="BC296" s="88"/>
      <c r="BD296" s="89"/>
      <c r="BE296" s="89"/>
      <c r="BF296" s="90"/>
      <c r="BG296" s="90"/>
      <c r="BH296" s="91"/>
      <c r="BI296" s="92"/>
      <c r="BJ296" s="92"/>
      <c r="AMI296" s="19"/>
      <c r="AMJ296" s="19"/>
    </row>
    <row r="297" s="98" customFormat="true" ht="25.5" hidden="false" customHeight="true" outlineLevel="0" collapsed="false">
      <c r="A297" s="49"/>
      <c r="B297" s="50" t="str">
        <f aca="false">IF(A297="","saisir code MAEC (colonne A)",RIGHT(A297,4))</f>
        <v>saisir code MAEC (colonne A)</v>
      </c>
      <c r="C297" s="50" t="str">
        <f aca="false">IFERROR(VLOOKUP(LEFT(A297,7),Opérateur_Territoire!$B$2:$D$120,2,0),"à saisir (Opérateur_Territoire)")</f>
        <v>à saisir (Opérateur_Territoire)</v>
      </c>
      <c r="D297" s="50" t="str">
        <f aca="false">LEFT(A297,7)</f>
        <v/>
      </c>
      <c r="E297" s="50" t="str">
        <f aca="false">IFERROR(VLOOKUP(LEFT(A297,7),Opérateur_Territoire!$B$2:$D$120,3,0),"à saisir (Opérateur_Territoire)")</f>
        <v>à saisir (Opérateur_Territoire)</v>
      </c>
      <c r="F297" s="35" t="str">
        <f aca="false">IFERROR(VLOOKUP(LEFT(A297,7),Opérateur_Territoire!$B$2:$J$120,6,0),"à saisir (Opérateur_Territoire)")</f>
        <v>à saisir (Opérateur_Territoire)</v>
      </c>
      <c r="G297" s="35" t="str">
        <f aca="false">IFERROR(VLOOKUP(LEFT(A297,7),Opérateur_Territoire!$B$2:$J$120,7,0),"à saisir (Opérateur_Territoire)")</f>
        <v>à saisir (Opérateur_Territoire)</v>
      </c>
      <c r="H297" s="35" t="str">
        <f aca="false">IFERROR(VLOOKUP(LEFT(A297,7),Opérateur_Territoire!$B$2:$J$120,8,0),"à saisir (Opérateur_Territoire)")</f>
        <v>à saisir (Opérateur_Territoire)</v>
      </c>
      <c r="I297" s="35" t="str">
        <f aca="false">IFERROR(VLOOKUP(LEFT(A297,7),Opérateur_Territoire!$B$2:$J$120,9,0),"à saisir (Opérateur_Territoire)")</f>
        <v>à saisir (Opérateur_Territoire)</v>
      </c>
      <c r="J297" s="35"/>
      <c r="K297" s="35"/>
      <c r="L297" s="36"/>
      <c r="M297" s="80"/>
      <c r="N297" s="80"/>
      <c r="O297" s="81"/>
      <c r="P297" s="82" t="str">
        <f aca="false">IF(AND(M297&lt;&gt;"",O297&lt;&gt;""),M297+O297,IF(AND(N297&lt;&gt;"",O297&lt;&gt;""),N297+O297,""))</f>
        <v/>
      </c>
      <c r="Q297" s="81"/>
      <c r="R297" s="82" t="str">
        <f aca="false">IF(AND(M297&lt;&gt;"",Q297&lt;&gt;""),M297+Q297,IF(AND(N297&lt;&gt;"",Q297&lt;&gt;""),N297+Q297,""))</f>
        <v/>
      </c>
      <c r="S297" s="83"/>
      <c r="T297" s="83"/>
      <c r="U297" s="83"/>
      <c r="V297" s="83"/>
      <c r="W297" s="84"/>
      <c r="X297" s="85"/>
      <c r="Y297" s="86"/>
      <c r="Z297" s="86"/>
      <c r="AA297" s="42"/>
      <c r="AB297" s="87"/>
      <c r="AC297" s="87"/>
      <c r="AD297" s="87"/>
      <c r="AE297" s="42"/>
      <c r="AF297" s="42"/>
      <c r="AG297" s="88"/>
      <c r="AH297" s="42"/>
      <c r="AI297" s="88"/>
      <c r="AJ297" s="42"/>
      <c r="AK297" s="88"/>
      <c r="AL297" s="42"/>
      <c r="AM297" s="88"/>
      <c r="AN297" s="42"/>
      <c r="AO297" s="88"/>
      <c r="AP297" s="42"/>
      <c r="AQ297" s="88"/>
      <c r="AR297" s="42"/>
      <c r="AS297" s="88"/>
      <c r="AT297" s="42"/>
      <c r="AU297" s="88"/>
      <c r="AV297" s="42"/>
      <c r="AW297" s="88"/>
      <c r="AX297" s="42"/>
      <c r="AY297" s="88"/>
      <c r="AZ297" s="42"/>
      <c r="BA297" s="88"/>
      <c r="BB297" s="42"/>
      <c r="BC297" s="88"/>
      <c r="BD297" s="89"/>
      <c r="BE297" s="89"/>
      <c r="BF297" s="90"/>
      <c r="BG297" s="90"/>
      <c r="BH297" s="91"/>
      <c r="BI297" s="92"/>
      <c r="BJ297" s="92"/>
      <c r="AMI297" s="19"/>
      <c r="AMJ297" s="19"/>
    </row>
    <row r="298" s="98" customFormat="true" ht="25.5" hidden="false" customHeight="true" outlineLevel="0" collapsed="false">
      <c r="A298" s="49"/>
      <c r="B298" s="50" t="str">
        <f aca="false">IF(A298="","saisir code MAEC (colonne A)",RIGHT(A298,4))</f>
        <v>saisir code MAEC (colonne A)</v>
      </c>
      <c r="C298" s="50" t="str">
        <f aca="false">IFERROR(VLOOKUP(LEFT(A298,7),Opérateur_Territoire!$B$2:$D$120,2,0),"à saisir (Opérateur_Territoire)")</f>
        <v>à saisir (Opérateur_Territoire)</v>
      </c>
      <c r="D298" s="50" t="str">
        <f aca="false">LEFT(A298,7)</f>
        <v/>
      </c>
      <c r="E298" s="50" t="str">
        <f aca="false">IFERROR(VLOOKUP(LEFT(A298,7),Opérateur_Territoire!$B$2:$D$120,3,0),"à saisir (Opérateur_Territoire)")</f>
        <v>à saisir (Opérateur_Territoire)</v>
      </c>
      <c r="F298" s="35" t="str">
        <f aca="false">IFERROR(VLOOKUP(LEFT(A298,7),Opérateur_Territoire!$B$2:$J$120,6,0),"à saisir (Opérateur_Territoire)")</f>
        <v>à saisir (Opérateur_Territoire)</v>
      </c>
      <c r="G298" s="35" t="str">
        <f aca="false">IFERROR(VLOOKUP(LEFT(A298,7),Opérateur_Territoire!$B$2:$J$120,7,0),"à saisir (Opérateur_Territoire)")</f>
        <v>à saisir (Opérateur_Territoire)</v>
      </c>
      <c r="H298" s="35" t="str">
        <f aca="false">IFERROR(VLOOKUP(LEFT(A298,7),Opérateur_Territoire!$B$2:$J$120,8,0),"à saisir (Opérateur_Territoire)")</f>
        <v>à saisir (Opérateur_Territoire)</v>
      </c>
      <c r="I298" s="35" t="str">
        <f aca="false">IFERROR(VLOOKUP(LEFT(A298,7),Opérateur_Territoire!$B$2:$J$120,9,0),"à saisir (Opérateur_Territoire)")</f>
        <v>à saisir (Opérateur_Territoire)</v>
      </c>
      <c r="J298" s="35"/>
      <c r="K298" s="35"/>
      <c r="L298" s="36"/>
      <c r="M298" s="80"/>
      <c r="N298" s="80"/>
      <c r="O298" s="81"/>
      <c r="P298" s="82" t="str">
        <f aca="false">IF(AND(M298&lt;&gt;"",O298&lt;&gt;""),M298+O298,IF(AND(N298&lt;&gt;"",O298&lt;&gt;""),N298+O298,""))</f>
        <v/>
      </c>
      <c r="Q298" s="81"/>
      <c r="R298" s="82" t="str">
        <f aca="false">IF(AND(M298&lt;&gt;"",Q298&lt;&gt;""),M298+Q298,IF(AND(N298&lt;&gt;"",Q298&lt;&gt;""),N298+Q298,""))</f>
        <v/>
      </c>
      <c r="S298" s="83"/>
      <c r="T298" s="83"/>
      <c r="U298" s="83"/>
      <c r="V298" s="83"/>
      <c r="W298" s="84"/>
      <c r="X298" s="85"/>
      <c r="Y298" s="86"/>
      <c r="Z298" s="86"/>
      <c r="AA298" s="42"/>
      <c r="AB298" s="87"/>
      <c r="AC298" s="87"/>
      <c r="AD298" s="87"/>
      <c r="AE298" s="42"/>
      <c r="AF298" s="42"/>
      <c r="AG298" s="88"/>
      <c r="AH298" s="42"/>
      <c r="AI298" s="88"/>
      <c r="AJ298" s="42"/>
      <c r="AK298" s="88"/>
      <c r="AL298" s="42"/>
      <c r="AM298" s="88"/>
      <c r="AN298" s="42"/>
      <c r="AO298" s="88"/>
      <c r="AP298" s="42"/>
      <c r="AQ298" s="88"/>
      <c r="AR298" s="42"/>
      <c r="AS298" s="88"/>
      <c r="AT298" s="42"/>
      <c r="AU298" s="88"/>
      <c r="AV298" s="42"/>
      <c r="AW298" s="88"/>
      <c r="AX298" s="42"/>
      <c r="AY298" s="88"/>
      <c r="AZ298" s="42"/>
      <c r="BA298" s="88"/>
      <c r="BB298" s="42"/>
      <c r="BC298" s="88"/>
      <c r="BD298" s="89"/>
      <c r="BE298" s="89"/>
      <c r="BF298" s="90"/>
      <c r="BG298" s="90"/>
      <c r="BH298" s="91"/>
      <c r="BI298" s="92"/>
      <c r="BJ298" s="92"/>
      <c r="AMI298" s="19"/>
      <c r="AMJ298" s="19"/>
    </row>
    <row r="299" s="98" customFormat="true" ht="25.5" hidden="false" customHeight="true" outlineLevel="0" collapsed="false">
      <c r="A299" s="49"/>
      <c r="B299" s="50" t="str">
        <f aca="false">IF(A299="","saisir code MAEC (colonne A)",RIGHT(A299,4))</f>
        <v>saisir code MAEC (colonne A)</v>
      </c>
      <c r="C299" s="50" t="str">
        <f aca="false">IFERROR(VLOOKUP(LEFT(A299,7),Opérateur_Territoire!$B$2:$D$120,2,0),"à saisir (Opérateur_Territoire)")</f>
        <v>à saisir (Opérateur_Territoire)</v>
      </c>
      <c r="D299" s="50" t="str">
        <f aca="false">LEFT(A299,7)</f>
        <v/>
      </c>
      <c r="E299" s="50" t="str">
        <f aca="false">IFERROR(VLOOKUP(LEFT(A299,7),Opérateur_Territoire!$B$2:$D$120,3,0),"à saisir (Opérateur_Territoire)")</f>
        <v>à saisir (Opérateur_Territoire)</v>
      </c>
      <c r="F299" s="35" t="str">
        <f aca="false">IFERROR(VLOOKUP(LEFT(A299,7),Opérateur_Territoire!$B$2:$J$120,6,0),"à saisir (Opérateur_Territoire)")</f>
        <v>à saisir (Opérateur_Territoire)</v>
      </c>
      <c r="G299" s="35" t="str">
        <f aca="false">IFERROR(VLOOKUP(LEFT(A299,7),Opérateur_Territoire!$B$2:$J$120,7,0),"à saisir (Opérateur_Territoire)")</f>
        <v>à saisir (Opérateur_Territoire)</v>
      </c>
      <c r="H299" s="35" t="str">
        <f aca="false">IFERROR(VLOOKUP(LEFT(A299,7),Opérateur_Territoire!$B$2:$J$120,8,0),"à saisir (Opérateur_Territoire)")</f>
        <v>à saisir (Opérateur_Territoire)</v>
      </c>
      <c r="I299" s="35" t="str">
        <f aca="false">IFERROR(VLOOKUP(LEFT(A299,7),Opérateur_Territoire!$B$2:$J$120,9,0),"à saisir (Opérateur_Territoire)")</f>
        <v>à saisir (Opérateur_Territoire)</v>
      </c>
      <c r="J299" s="35"/>
      <c r="K299" s="35"/>
      <c r="L299" s="36"/>
      <c r="M299" s="80"/>
      <c r="N299" s="80"/>
      <c r="O299" s="81"/>
      <c r="P299" s="82" t="str">
        <f aca="false">IF(AND(M299&lt;&gt;"",O299&lt;&gt;""),M299+O299,IF(AND(N299&lt;&gt;"",O299&lt;&gt;""),N299+O299,""))</f>
        <v/>
      </c>
      <c r="Q299" s="81"/>
      <c r="R299" s="82" t="str">
        <f aca="false">IF(AND(M299&lt;&gt;"",Q299&lt;&gt;""),M299+Q299,IF(AND(N299&lt;&gt;"",Q299&lt;&gt;""),N299+Q299,""))</f>
        <v/>
      </c>
      <c r="S299" s="83"/>
      <c r="T299" s="83"/>
      <c r="U299" s="83"/>
      <c r="V299" s="83"/>
      <c r="W299" s="84"/>
      <c r="X299" s="85"/>
      <c r="Y299" s="86"/>
      <c r="Z299" s="86"/>
      <c r="AA299" s="42"/>
      <c r="AB299" s="87"/>
      <c r="AC299" s="87"/>
      <c r="AD299" s="87"/>
      <c r="AE299" s="42"/>
      <c r="AF299" s="42"/>
      <c r="AG299" s="88"/>
      <c r="AH299" s="42"/>
      <c r="AI299" s="88"/>
      <c r="AJ299" s="42"/>
      <c r="AK299" s="88"/>
      <c r="AL299" s="42"/>
      <c r="AM299" s="88"/>
      <c r="AN299" s="42"/>
      <c r="AO299" s="88"/>
      <c r="AP299" s="42"/>
      <c r="AQ299" s="88"/>
      <c r="AR299" s="42"/>
      <c r="AS299" s="88"/>
      <c r="AT299" s="42"/>
      <c r="AU299" s="88"/>
      <c r="AV299" s="42"/>
      <c r="AW299" s="88"/>
      <c r="AX299" s="42"/>
      <c r="AY299" s="88"/>
      <c r="AZ299" s="42"/>
      <c r="BA299" s="88"/>
      <c r="BB299" s="42"/>
      <c r="BC299" s="88"/>
      <c r="BD299" s="89"/>
      <c r="BE299" s="89"/>
      <c r="BF299" s="90"/>
      <c r="BG299" s="90"/>
      <c r="BH299" s="91"/>
      <c r="BI299" s="92"/>
      <c r="BJ299" s="92"/>
      <c r="AMI299" s="19"/>
      <c r="AMJ299" s="19"/>
    </row>
    <row r="300" s="98" customFormat="true" ht="25.5" hidden="false" customHeight="true" outlineLevel="0" collapsed="false">
      <c r="A300" s="49"/>
      <c r="B300" s="50" t="str">
        <f aca="false">IF(A300="","saisir code MAEC (colonne A)",RIGHT(A300,4))</f>
        <v>saisir code MAEC (colonne A)</v>
      </c>
      <c r="C300" s="50" t="str">
        <f aca="false">IFERROR(VLOOKUP(LEFT(A300,7),Opérateur_Territoire!$B$2:$D$120,2,0),"à saisir (Opérateur_Territoire)")</f>
        <v>à saisir (Opérateur_Territoire)</v>
      </c>
      <c r="D300" s="50" t="str">
        <f aca="false">LEFT(A300,7)</f>
        <v/>
      </c>
      <c r="E300" s="50" t="str">
        <f aca="false">IFERROR(VLOOKUP(LEFT(A300,7),Opérateur_Territoire!$B$2:$D$120,3,0),"à saisir (Opérateur_Territoire)")</f>
        <v>à saisir (Opérateur_Territoire)</v>
      </c>
      <c r="F300" s="35" t="str">
        <f aca="false">IFERROR(VLOOKUP(LEFT(A300,7),Opérateur_Territoire!$B$2:$J$120,6,0),"à saisir (Opérateur_Territoire)")</f>
        <v>à saisir (Opérateur_Territoire)</v>
      </c>
      <c r="G300" s="35" t="str">
        <f aca="false">IFERROR(VLOOKUP(LEFT(A300,7),Opérateur_Territoire!$B$2:$J$120,7,0),"à saisir (Opérateur_Territoire)")</f>
        <v>à saisir (Opérateur_Territoire)</v>
      </c>
      <c r="H300" s="35" t="str">
        <f aca="false">IFERROR(VLOOKUP(LEFT(A300,7),Opérateur_Territoire!$B$2:$J$120,8,0),"à saisir (Opérateur_Territoire)")</f>
        <v>à saisir (Opérateur_Territoire)</v>
      </c>
      <c r="I300" s="35" t="str">
        <f aca="false">IFERROR(VLOOKUP(LEFT(A300,7),Opérateur_Territoire!$B$2:$J$120,9,0),"à saisir (Opérateur_Territoire)")</f>
        <v>à saisir (Opérateur_Territoire)</v>
      </c>
      <c r="J300" s="35"/>
      <c r="K300" s="35"/>
      <c r="L300" s="36"/>
      <c r="M300" s="80"/>
      <c r="N300" s="80"/>
      <c r="O300" s="81"/>
      <c r="P300" s="82" t="str">
        <f aca="false">IF(AND(M300&lt;&gt;"",O300&lt;&gt;""),M300+O300,IF(AND(N300&lt;&gt;"",O300&lt;&gt;""),N300+O300,""))</f>
        <v/>
      </c>
      <c r="Q300" s="81"/>
      <c r="R300" s="82" t="str">
        <f aca="false">IF(AND(M300&lt;&gt;"",Q300&lt;&gt;""),M300+Q300,IF(AND(N300&lt;&gt;"",Q300&lt;&gt;""),N300+Q300,""))</f>
        <v/>
      </c>
      <c r="S300" s="83"/>
      <c r="T300" s="83"/>
      <c r="U300" s="83"/>
      <c r="V300" s="83"/>
      <c r="W300" s="84"/>
      <c r="X300" s="85"/>
      <c r="Y300" s="86"/>
      <c r="Z300" s="86"/>
      <c r="AA300" s="42"/>
      <c r="AB300" s="87"/>
      <c r="AC300" s="87"/>
      <c r="AD300" s="87"/>
      <c r="AE300" s="42"/>
      <c r="AF300" s="42"/>
      <c r="AG300" s="88"/>
      <c r="AH300" s="42"/>
      <c r="AI300" s="88"/>
      <c r="AJ300" s="42"/>
      <c r="AK300" s="88"/>
      <c r="AL300" s="42"/>
      <c r="AM300" s="88"/>
      <c r="AN300" s="42"/>
      <c r="AO300" s="88"/>
      <c r="AP300" s="42"/>
      <c r="AQ300" s="88"/>
      <c r="AR300" s="42"/>
      <c r="AS300" s="88"/>
      <c r="AT300" s="42"/>
      <c r="AU300" s="88"/>
      <c r="AV300" s="42"/>
      <c r="AW300" s="88"/>
      <c r="AX300" s="42"/>
      <c r="AY300" s="88"/>
      <c r="AZ300" s="42"/>
      <c r="BA300" s="88"/>
      <c r="BB300" s="42"/>
      <c r="BC300" s="88"/>
      <c r="BD300" s="89"/>
      <c r="BE300" s="89"/>
      <c r="BF300" s="90"/>
      <c r="BG300" s="90"/>
      <c r="BH300" s="91"/>
      <c r="BI300" s="92"/>
      <c r="BJ300" s="92"/>
      <c r="AMI300" s="19"/>
      <c r="AMJ300" s="19"/>
    </row>
    <row r="301" s="98" customFormat="true" ht="25.5" hidden="false" customHeight="true" outlineLevel="0" collapsed="false">
      <c r="A301" s="49"/>
      <c r="B301" s="50" t="str">
        <f aca="false">IF(A301="","saisir code MAEC (colonne A)",RIGHT(A301,4))</f>
        <v>saisir code MAEC (colonne A)</v>
      </c>
      <c r="C301" s="50" t="str">
        <f aca="false">IFERROR(VLOOKUP(LEFT(A301,7),Opérateur_Territoire!$B$2:$D$120,2,0),"à saisir (Opérateur_Territoire)")</f>
        <v>à saisir (Opérateur_Territoire)</v>
      </c>
      <c r="D301" s="50" t="str">
        <f aca="false">LEFT(A301,7)</f>
        <v/>
      </c>
      <c r="E301" s="50" t="str">
        <f aca="false">IFERROR(VLOOKUP(LEFT(A301,7),Opérateur_Territoire!$B$2:$D$120,3,0),"à saisir (Opérateur_Territoire)")</f>
        <v>à saisir (Opérateur_Territoire)</v>
      </c>
      <c r="F301" s="35" t="str">
        <f aca="false">IFERROR(VLOOKUP(LEFT(A301,7),Opérateur_Territoire!$B$2:$J$120,6,0),"à saisir (Opérateur_Territoire)")</f>
        <v>à saisir (Opérateur_Territoire)</v>
      </c>
      <c r="G301" s="35" t="str">
        <f aca="false">IFERROR(VLOOKUP(LEFT(A301,7),Opérateur_Territoire!$B$2:$J$120,7,0),"à saisir (Opérateur_Territoire)")</f>
        <v>à saisir (Opérateur_Territoire)</v>
      </c>
      <c r="H301" s="35" t="str">
        <f aca="false">IFERROR(VLOOKUP(LEFT(A301,7),Opérateur_Territoire!$B$2:$J$120,8,0),"à saisir (Opérateur_Territoire)")</f>
        <v>à saisir (Opérateur_Territoire)</v>
      </c>
      <c r="I301" s="35" t="str">
        <f aca="false">IFERROR(VLOOKUP(LEFT(A301,7),Opérateur_Territoire!$B$2:$J$120,9,0),"à saisir (Opérateur_Territoire)")</f>
        <v>à saisir (Opérateur_Territoire)</v>
      </c>
      <c r="J301" s="35"/>
      <c r="K301" s="35"/>
      <c r="L301" s="36"/>
      <c r="M301" s="80"/>
      <c r="N301" s="80"/>
      <c r="O301" s="81"/>
      <c r="P301" s="82" t="str">
        <f aca="false">IF(AND(M301&lt;&gt;"",O301&lt;&gt;""),M301+O301,IF(AND(N301&lt;&gt;"",O301&lt;&gt;""),N301+O301,""))</f>
        <v/>
      </c>
      <c r="Q301" s="81"/>
      <c r="R301" s="82" t="str">
        <f aca="false">IF(AND(M301&lt;&gt;"",Q301&lt;&gt;""),M301+Q301,IF(AND(N301&lt;&gt;"",Q301&lt;&gt;""),N301+Q301,""))</f>
        <v/>
      </c>
      <c r="S301" s="83"/>
      <c r="T301" s="83"/>
      <c r="U301" s="83"/>
      <c r="V301" s="83"/>
      <c r="W301" s="84"/>
      <c r="X301" s="85"/>
      <c r="Y301" s="86"/>
      <c r="Z301" s="86"/>
      <c r="AA301" s="42"/>
      <c r="AB301" s="87"/>
      <c r="AC301" s="87"/>
      <c r="AD301" s="87"/>
      <c r="AE301" s="42"/>
      <c r="AF301" s="42"/>
      <c r="AG301" s="88"/>
      <c r="AH301" s="42"/>
      <c r="AI301" s="88"/>
      <c r="AJ301" s="42"/>
      <c r="AK301" s="88"/>
      <c r="AL301" s="42"/>
      <c r="AM301" s="88"/>
      <c r="AN301" s="42"/>
      <c r="AO301" s="88"/>
      <c r="AP301" s="42"/>
      <c r="AQ301" s="88"/>
      <c r="AR301" s="42"/>
      <c r="AS301" s="88"/>
      <c r="AT301" s="42"/>
      <c r="AU301" s="88"/>
      <c r="AV301" s="42"/>
      <c r="AW301" s="88"/>
      <c r="AX301" s="42"/>
      <c r="AY301" s="88"/>
      <c r="AZ301" s="42"/>
      <c r="BA301" s="88"/>
      <c r="BB301" s="42"/>
      <c r="BC301" s="88"/>
      <c r="BD301" s="89"/>
      <c r="BE301" s="89"/>
      <c r="BF301" s="90"/>
      <c r="BG301" s="90"/>
      <c r="BH301" s="91"/>
      <c r="BI301" s="92"/>
      <c r="BJ301" s="92"/>
      <c r="AMI301" s="19"/>
      <c r="AMJ301" s="19"/>
    </row>
    <row r="302" s="98" customFormat="true" ht="25.5" hidden="false" customHeight="true" outlineLevel="0" collapsed="false">
      <c r="A302" s="49"/>
      <c r="B302" s="50" t="str">
        <f aca="false">IF(A302="","saisir code MAEC (colonne A)",RIGHT(A302,4))</f>
        <v>saisir code MAEC (colonne A)</v>
      </c>
      <c r="C302" s="50" t="str">
        <f aca="false">IFERROR(VLOOKUP(LEFT(A302,7),Opérateur_Territoire!$B$2:$D$120,2,0),"à saisir (Opérateur_Territoire)")</f>
        <v>à saisir (Opérateur_Territoire)</v>
      </c>
      <c r="D302" s="50" t="str">
        <f aca="false">LEFT(A302,7)</f>
        <v/>
      </c>
      <c r="E302" s="50" t="str">
        <f aca="false">IFERROR(VLOOKUP(LEFT(A302,7),Opérateur_Territoire!$B$2:$D$120,3,0),"à saisir (Opérateur_Territoire)")</f>
        <v>à saisir (Opérateur_Territoire)</v>
      </c>
      <c r="F302" s="35" t="str">
        <f aca="false">IFERROR(VLOOKUP(LEFT(A302,7),Opérateur_Territoire!$B$2:$J$120,6,0),"à saisir (Opérateur_Territoire)")</f>
        <v>à saisir (Opérateur_Territoire)</v>
      </c>
      <c r="G302" s="35" t="str">
        <f aca="false">IFERROR(VLOOKUP(LEFT(A302,7),Opérateur_Territoire!$B$2:$J$120,7,0),"à saisir (Opérateur_Territoire)")</f>
        <v>à saisir (Opérateur_Territoire)</v>
      </c>
      <c r="H302" s="35" t="str">
        <f aca="false">IFERROR(VLOOKUP(LEFT(A302,7),Opérateur_Territoire!$B$2:$J$120,8,0),"à saisir (Opérateur_Territoire)")</f>
        <v>à saisir (Opérateur_Territoire)</v>
      </c>
      <c r="I302" s="35" t="str">
        <f aca="false">IFERROR(VLOOKUP(LEFT(A302,7),Opérateur_Territoire!$B$2:$J$120,9,0),"à saisir (Opérateur_Territoire)")</f>
        <v>à saisir (Opérateur_Territoire)</v>
      </c>
      <c r="J302" s="35"/>
      <c r="K302" s="35"/>
      <c r="L302" s="36"/>
      <c r="M302" s="80"/>
      <c r="N302" s="80"/>
      <c r="O302" s="81"/>
      <c r="P302" s="82" t="str">
        <f aca="false">IF(AND(M302&lt;&gt;"",O302&lt;&gt;""),M302+O302,IF(AND(N302&lt;&gt;"",O302&lt;&gt;""),N302+O302,""))</f>
        <v/>
      </c>
      <c r="Q302" s="81"/>
      <c r="R302" s="82" t="str">
        <f aca="false">IF(AND(M302&lt;&gt;"",Q302&lt;&gt;""),M302+Q302,IF(AND(N302&lt;&gt;"",Q302&lt;&gt;""),N302+Q302,""))</f>
        <v/>
      </c>
      <c r="S302" s="83"/>
      <c r="T302" s="83"/>
      <c r="U302" s="83"/>
      <c r="V302" s="83"/>
      <c r="W302" s="84"/>
      <c r="X302" s="85"/>
      <c r="Y302" s="86"/>
      <c r="Z302" s="86"/>
      <c r="AA302" s="42"/>
      <c r="AB302" s="87"/>
      <c r="AC302" s="87"/>
      <c r="AD302" s="87"/>
      <c r="AE302" s="42"/>
      <c r="AF302" s="42"/>
      <c r="AG302" s="88"/>
      <c r="AH302" s="42"/>
      <c r="AI302" s="88"/>
      <c r="AJ302" s="42"/>
      <c r="AK302" s="88"/>
      <c r="AL302" s="42"/>
      <c r="AM302" s="88"/>
      <c r="AN302" s="42"/>
      <c r="AO302" s="88"/>
      <c r="AP302" s="42"/>
      <c r="AQ302" s="88"/>
      <c r="AR302" s="42"/>
      <c r="AS302" s="88"/>
      <c r="AT302" s="42"/>
      <c r="AU302" s="88"/>
      <c r="AV302" s="42"/>
      <c r="AW302" s="88"/>
      <c r="AX302" s="42"/>
      <c r="AY302" s="88"/>
      <c r="AZ302" s="42"/>
      <c r="BA302" s="88"/>
      <c r="BB302" s="42"/>
      <c r="BC302" s="88"/>
      <c r="BD302" s="89"/>
      <c r="BE302" s="89"/>
      <c r="BF302" s="90"/>
      <c r="BG302" s="90"/>
      <c r="BH302" s="91"/>
      <c r="BI302" s="92"/>
      <c r="BJ302" s="92"/>
      <c r="AMI302" s="19"/>
      <c r="AMJ302" s="19"/>
    </row>
    <row r="303" s="98" customFormat="true" ht="25.5" hidden="false" customHeight="true" outlineLevel="0" collapsed="false">
      <c r="A303" s="49"/>
      <c r="B303" s="50" t="str">
        <f aca="false">IF(A303="","saisir code MAEC (colonne A)",RIGHT(A303,4))</f>
        <v>saisir code MAEC (colonne A)</v>
      </c>
      <c r="C303" s="50" t="str">
        <f aca="false">IFERROR(VLOOKUP(LEFT(A303,7),Opérateur_Territoire!$B$2:$D$120,2,0),"à saisir (Opérateur_Territoire)")</f>
        <v>à saisir (Opérateur_Territoire)</v>
      </c>
      <c r="D303" s="50" t="str">
        <f aca="false">LEFT(A303,7)</f>
        <v/>
      </c>
      <c r="E303" s="50" t="str">
        <f aca="false">IFERROR(VLOOKUP(LEFT(A303,7),Opérateur_Territoire!$B$2:$D$120,3,0),"à saisir (Opérateur_Territoire)")</f>
        <v>à saisir (Opérateur_Territoire)</v>
      </c>
      <c r="F303" s="35" t="str">
        <f aca="false">IFERROR(VLOOKUP(LEFT(A303,7),Opérateur_Territoire!$B$2:$J$120,6,0),"à saisir (Opérateur_Territoire)")</f>
        <v>à saisir (Opérateur_Territoire)</v>
      </c>
      <c r="G303" s="35" t="str">
        <f aca="false">IFERROR(VLOOKUP(LEFT(A303,7),Opérateur_Territoire!$B$2:$J$120,7,0),"à saisir (Opérateur_Territoire)")</f>
        <v>à saisir (Opérateur_Territoire)</v>
      </c>
      <c r="H303" s="35" t="str">
        <f aca="false">IFERROR(VLOOKUP(LEFT(A303,7),Opérateur_Territoire!$B$2:$J$120,8,0),"à saisir (Opérateur_Territoire)")</f>
        <v>à saisir (Opérateur_Territoire)</v>
      </c>
      <c r="I303" s="35" t="str">
        <f aca="false">IFERROR(VLOOKUP(LEFT(A303,7),Opérateur_Territoire!$B$2:$J$120,9,0),"à saisir (Opérateur_Territoire)")</f>
        <v>à saisir (Opérateur_Territoire)</v>
      </c>
      <c r="J303" s="35"/>
      <c r="K303" s="35"/>
      <c r="L303" s="36"/>
      <c r="M303" s="80"/>
      <c r="N303" s="80"/>
      <c r="O303" s="81"/>
      <c r="P303" s="82" t="str">
        <f aca="false">IF(AND(M303&lt;&gt;"",O303&lt;&gt;""),M303+O303,IF(AND(N303&lt;&gt;"",O303&lt;&gt;""),N303+O303,""))</f>
        <v/>
      </c>
      <c r="Q303" s="81"/>
      <c r="R303" s="82" t="str">
        <f aca="false">IF(AND(M303&lt;&gt;"",Q303&lt;&gt;""),M303+Q303,IF(AND(N303&lt;&gt;"",Q303&lt;&gt;""),N303+Q303,""))</f>
        <v/>
      </c>
      <c r="S303" s="83"/>
      <c r="T303" s="83"/>
      <c r="U303" s="83"/>
      <c r="V303" s="83"/>
      <c r="W303" s="84"/>
      <c r="X303" s="85"/>
      <c r="Y303" s="86"/>
      <c r="Z303" s="86"/>
      <c r="AA303" s="42"/>
      <c r="AB303" s="87"/>
      <c r="AC303" s="87"/>
      <c r="AD303" s="87"/>
      <c r="AE303" s="42"/>
      <c r="AF303" s="42"/>
      <c r="AG303" s="88"/>
      <c r="AH303" s="42"/>
      <c r="AI303" s="88"/>
      <c r="AJ303" s="42"/>
      <c r="AK303" s="88"/>
      <c r="AL303" s="42"/>
      <c r="AM303" s="88"/>
      <c r="AN303" s="42"/>
      <c r="AO303" s="88"/>
      <c r="AP303" s="42"/>
      <c r="AQ303" s="88"/>
      <c r="AR303" s="42"/>
      <c r="AS303" s="88"/>
      <c r="AT303" s="42"/>
      <c r="AU303" s="88"/>
      <c r="AV303" s="42"/>
      <c r="AW303" s="88"/>
      <c r="AX303" s="42"/>
      <c r="AY303" s="88"/>
      <c r="AZ303" s="42"/>
      <c r="BA303" s="88"/>
      <c r="BB303" s="42"/>
      <c r="BC303" s="88"/>
      <c r="BD303" s="89"/>
      <c r="BE303" s="89"/>
      <c r="BF303" s="90"/>
      <c r="BG303" s="90"/>
      <c r="BH303" s="91"/>
      <c r="BI303" s="92"/>
      <c r="BJ303" s="92"/>
      <c r="AMI303" s="19"/>
      <c r="AMJ303" s="19"/>
    </row>
    <row r="304" s="98" customFormat="true" ht="25.5" hidden="false" customHeight="true" outlineLevel="0" collapsed="false">
      <c r="A304" s="49"/>
      <c r="B304" s="50" t="str">
        <f aca="false">IF(A304="","saisir code MAEC (colonne A)",RIGHT(A304,4))</f>
        <v>saisir code MAEC (colonne A)</v>
      </c>
      <c r="C304" s="50" t="str">
        <f aca="false">IFERROR(VLOOKUP(LEFT(A304,7),Opérateur_Territoire!$B$2:$D$120,2,0),"à saisir (Opérateur_Territoire)")</f>
        <v>à saisir (Opérateur_Territoire)</v>
      </c>
      <c r="D304" s="50" t="str">
        <f aca="false">LEFT(A304,7)</f>
        <v/>
      </c>
      <c r="E304" s="50" t="str">
        <f aca="false">IFERROR(VLOOKUP(LEFT(A304,7),Opérateur_Territoire!$B$2:$D$120,3,0),"à saisir (Opérateur_Territoire)")</f>
        <v>à saisir (Opérateur_Territoire)</v>
      </c>
      <c r="F304" s="35" t="str">
        <f aca="false">IFERROR(VLOOKUP(LEFT(A304,7),Opérateur_Territoire!$B$2:$J$120,6,0),"à saisir (Opérateur_Territoire)")</f>
        <v>à saisir (Opérateur_Territoire)</v>
      </c>
      <c r="G304" s="35" t="str">
        <f aca="false">IFERROR(VLOOKUP(LEFT(A304,7),Opérateur_Territoire!$B$2:$J$120,7,0),"à saisir (Opérateur_Territoire)")</f>
        <v>à saisir (Opérateur_Territoire)</v>
      </c>
      <c r="H304" s="35" t="str">
        <f aca="false">IFERROR(VLOOKUP(LEFT(A304,7),Opérateur_Territoire!$B$2:$J$120,8,0),"à saisir (Opérateur_Territoire)")</f>
        <v>à saisir (Opérateur_Territoire)</v>
      </c>
      <c r="I304" s="35" t="str">
        <f aca="false">IFERROR(VLOOKUP(LEFT(A304,7),Opérateur_Territoire!$B$2:$J$120,9,0),"à saisir (Opérateur_Territoire)")</f>
        <v>à saisir (Opérateur_Territoire)</v>
      </c>
      <c r="J304" s="35"/>
      <c r="K304" s="35"/>
      <c r="L304" s="36"/>
      <c r="M304" s="80"/>
      <c r="N304" s="80"/>
      <c r="O304" s="81"/>
      <c r="P304" s="82" t="str">
        <f aca="false">IF(AND(M304&lt;&gt;"",O304&lt;&gt;""),M304+O304,IF(AND(N304&lt;&gt;"",O304&lt;&gt;""),N304+O304,""))</f>
        <v/>
      </c>
      <c r="Q304" s="81"/>
      <c r="R304" s="82" t="str">
        <f aca="false">IF(AND(M304&lt;&gt;"",Q304&lt;&gt;""),M304+Q304,IF(AND(N304&lt;&gt;"",Q304&lt;&gt;""),N304+Q304,""))</f>
        <v/>
      </c>
      <c r="S304" s="83"/>
      <c r="T304" s="83"/>
      <c r="U304" s="83"/>
      <c r="V304" s="83"/>
      <c r="W304" s="84"/>
      <c r="X304" s="85"/>
      <c r="Y304" s="86"/>
      <c r="Z304" s="86"/>
      <c r="AA304" s="42"/>
      <c r="AB304" s="87"/>
      <c r="AC304" s="87"/>
      <c r="AD304" s="87"/>
      <c r="AE304" s="42"/>
      <c r="AF304" s="42"/>
      <c r="AG304" s="88"/>
      <c r="AH304" s="42"/>
      <c r="AI304" s="88"/>
      <c r="AJ304" s="42"/>
      <c r="AK304" s="88"/>
      <c r="AL304" s="42"/>
      <c r="AM304" s="88"/>
      <c r="AN304" s="42"/>
      <c r="AO304" s="88"/>
      <c r="AP304" s="42"/>
      <c r="AQ304" s="88"/>
      <c r="AR304" s="42"/>
      <c r="AS304" s="88"/>
      <c r="AT304" s="42"/>
      <c r="AU304" s="88"/>
      <c r="AV304" s="42"/>
      <c r="AW304" s="88"/>
      <c r="AX304" s="42"/>
      <c r="AY304" s="88"/>
      <c r="AZ304" s="42"/>
      <c r="BA304" s="88"/>
      <c r="BB304" s="42"/>
      <c r="BC304" s="88"/>
      <c r="BD304" s="89"/>
      <c r="BE304" s="89"/>
      <c r="BF304" s="90"/>
      <c r="BG304" s="90"/>
      <c r="BH304" s="91"/>
      <c r="BI304" s="92"/>
      <c r="BJ304" s="92"/>
      <c r="AMI304" s="19"/>
      <c r="AMJ304" s="19"/>
    </row>
    <row r="305" s="98" customFormat="true" ht="25.5" hidden="false" customHeight="true" outlineLevel="0" collapsed="false">
      <c r="A305" s="49"/>
      <c r="B305" s="50" t="str">
        <f aca="false">IF(A305="","saisir code MAEC (colonne A)",RIGHT(A305,4))</f>
        <v>saisir code MAEC (colonne A)</v>
      </c>
      <c r="C305" s="50" t="str">
        <f aca="false">IFERROR(VLOOKUP(LEFT(A305,7),Opérateur_Territoire!$B$2:$D$120,2,0),"à saisir (Opérateur_Territoire)")</f>
        <v>à saisir (Opérateur_Territoire)</v>
      </c>
      <c r="D305" s="50" t="str">
        <f aca="false">LEFT(A305,7)</f>
        <v/>
      </c>
      <c r="E305" s="50" t="str">
        <f aca="false">IFERROR(VLOOKUP(LEFT(A305,7),Opérateur_Territoire!$B$2:$D$120,3,0),"à saisir (Opérateur_Territoire)")</f>
        <v>à saisir (Opérateur_Territoire)</v>
      </c>
      <c r="F305" s="35" t="str">
        <f aca="false">IFERROR(VLOOKUP(LEFT(A305,7),Opérateur_Territoire!$B$2:$J$120,6,0),"à saisir (Opérateur_Territoire)")</f>
        <v>à saisir (Opérateur_Territoire)</v>
      </c>
      <c r="G305" s="35" t="str">
        <f aca="false">IFERROR(VLOOKUP(LEFT(A305,7),Opérateur_Territoire!$B$2:$J$120,7,0),"à saisir (Opérateur_Territoire)")</f>
        <v>à saisir (Opérateur_Territoire)</v>
      </c>
      <c r="H305" s="35" t="str">
        <f aca="false">IFERROR(VLOOKUP(LEFT(A305,7),Opérateur_Territoire!$B$2:$J$120,8,0),"à saisir (Opérateur_Territoire)")</f>
        <v>à saisir (Opérateur_Territoire)</v>
      </c>
      <c r="I305" s="35" t="str">
        <f aca="false">IFERROR(VLOOKUP(LEFT(A305,7),Opérateur_Territoire!$B$2:$J$120,9,0),"à saisir (Opérateur_Territoire)")</f>
        <v>à saisir (Opérateur_Territoire)</v>
      </c>
      <c r="J305" s="35"/>
      <c r="K305" s="35"/>
      <c r="L305" s="36"/>
      <c r="M305" s="80"/>
      <c r="N305" s="80"/>
      <c r="O305" s="81"/>
      <c r="P305" s="82" t="str">
        <f aca="false">IF(AND(M305&lt;&gt;"",O305&lt;&gt;""),M305+O305,IF(AND(N305&lt;&gt;"",O305&lt;&gt;""),N305+O305,""))</f>
        <v/>
      </c>
      <c r="Q305" s="81"/>
      <c r="R305" s="82" t="str">
        <f aca="false">IF(AND(M305&lt;&gt;"",Q305&lt;&gt;""),M305+Q305,IF(AND(N305&lt;&gt;"",Q305&lt;&gt;""),N305+Q305,""))</f>
        <v/>
      </c>
      <c r="S305" s="83"/>
      <c r="T305" s="83"/>
      <c r="U305" s="83"/>
      <c r="V305" s="83"/>
      <c r="W305" s="84"/>
      <c r="X305" s="85"/>
      <c r="Y305" s="86"/>
      <c r="Z305" s="86"/>
      <c r="AA305" s="42"/>
      <c r="AB305" s="87"/>
      <c r="AC305" s="87"/>
      <c r="AD305" s="87"/>
      <c r="AE305" s="42"/>
      <c r="AF305" s="42"/>
      <c r="AG305" s="88"/>
      <c r="AH305" s="42"/>
      <c r="AI305" s="88"/>
      <c r="AJ305" s="42"/>
      <c r="AK305" s="88"/>
      <c r="AL305" s="42"/>
      <c r="AM305" s="88"/>
      <c r="AN305" s="42"/>
      <c r="AO305" s="88"/>
      <c r="AP305" s="42"/>
      <c r="AQ305" s="88"/>
      <c r="AR305" s="42"/>
      <c r="AS305" s="88"/>
      <c r="AT305" s="42"/>
      <c r="AU305" s="88"/>
      <c r="AV305" s="42"/>
      <c r="AW305" s="88"/>
      <c r="AX305" s="42"/>
      <c r="AY305" s="88"/>
      <c r="AZ305" s="42"/>
      <c r="BA305" s="88"/>
      <c r="BB305" s="42"/>
      <c r="BC305" s="88"/>
      <c r="BD305" s="89"/>
      <c r="BE305" s="89"/>
      <c r="BF305" s="90"/>
      <c r="BG305" s="90"/>
      <c r="BH305" s="91"/>
      <c r="BI305" s="92"/>
      <c r="BJ305" s="92"/>
      <c r="AMI305" s="19"/>
      <c r="AMJ305" s="19"/>
    </row>
    <row r="306" s="98" customFormat="true" ht="25.5" hidden="false" customHeight="true" outlineLevel="0" collapsed="false">
      <c r="A306" s="49"/>
      <c r="B306" s="50" t="str">
        <f aca="false">IF(A306="","saisir code MAEC (colonne A)",RIGHT(A306,4))</f>
        <v>saisir code MAEC (colonne A)</v>
      </c>
      <c r="C306" s="50" t="str">
        <f aca="false">IFERROR(VLOOKUP(LEFT(A306,7),Opérateur_Territoire!$B$2:$D$120,2,0),"à saisir (Opérateur_Territoire)")</f>
        <v>à saisir (Opérateur_Territoire)</v>
      </c>
      <c r="D306" s="50" t="str">
        <f aca="false">LEFT(A306,7)</f>
        <v/>
      </c>
      <c r="E306" s="50" t="str">
        <f aca="false">IFERROR(VLOOKUP(LEFT(A306,7),Opérateur_Territoire!$B$2:$D$120,3,0),"à saisir (Opérateur_Territoire)")</f>
        <v>à saisir (Opérateur_Territoire)</v>
      </c>
      <c r="F306" s="35" t="str">
        <f aca="false">IFERROR(VLOOKUP(LEFT(A306,7),Opérateur_Territoire!$B$2:$J$120,6,0),"à saisir (Opérateur_Territoire)")</f>
        <v>à saisir (Opérateur_Territoire)</v>
      </c>
      <c r="G306" s="35" t="str">
        <f aca="false">IFERROR(VLOOKUP(LEFT(A306,7),Opérateur_Territoire!$B$2:$J$120,7,0),"à saisir (Opérateur_Territoire)")</f>
        <v>à saisir (Opérateur_Territoire)</v>
      </c>
      <c r="H306" s="35" t="str">
        <f aca="false">IFERROR(VLOOKUP(LEFT(A306,7),Opérateur_Territoire!$B$2:$J$120,8,0),"à saisir (Opérateur_Territoire)")</f>
        <v>à saisir (Opérateur_Territoire)</v>
      </c>
      <c r="I306" s="35" t="str">
        <f aca="false">IFERROR(VLOOKUP(LEFT(A306,7),Opérateur_Territoire!$B$2:$J$120,9,0),"à saisir (Opérateur_Territoire)")</f>
        <v>à saisir (Opérateur_Territoire)</v>
      </c>
      <c r="J306" s="35"/>
      <c r="K306" s="35"/>
      <c r="L306" s="36"/>
      <c r="M306" s="80"/>
      <c r="N306" s="80"/>
      <c r="O306" s="81"/>
      <c r="P306" s="82" t="str">
        <f aca="false">IF(AND(M306&lt;&gt;"",O306&lt;&gt;""),M306+O306,IF(AND(N306&lt;&gt;"",O306&lt;&gt;""),N306+O306,""))</f>
        <v/>
      </c>
      <c r="Q306" s="81"/>
      <c r="R306" s="82" t="str">
        <f aca="false">IF(AND(M306&lt;&gt;"",Q306&lt;&gt;""),M306+Q306,IF(AND(N306&lt;&gt;"",Q306&lt;&gt;""),N306+Q306,""))</f>
        <v/>
      </c>
      <c r="S306" s="83"/>
      <c r="T306" s="83"/>
      <c r="U306" s="83"/>
      <c r="V306" s="83"/>
      <c r="W306" s="84"/>
      <c r="X306" s="85"/>
      <c r="Y306" s="86"/>
      <c r="Z306" s="86"/>
      <c r="AA306" s="42"/>
      <c r="AB306" s="87"/>
      <c r="AC306" s="87"/>
      <c r="AD306" s="87"/>
      <c r="AE306" s="42"/>
      <c r="AF306" s="42"/>
      <c r="AG306" s="88"/>
      <c r="AH306" s="42"/>
      <c r="AI306" s="88"/>
      <c r="AJ306" s="42"/>
      <c r="AK306" s="88"/>
      <c r="AL306" s="42"/>
      <c r="AM306" s="88"/>
      <c r="AN306" s="42"/>
      <c r="AO306" s="88"/>
      <c r="AP306" s="42"/>
      <c r="AQ306" s="88"/>
      <c r="AR306" s="42"/>
      <c r="AS306" s="88"/>
      <c r="AT306" s="42"/>
      <c r="AU306" s="88"/>
      <c r="AV306" s="42"/>
      <c r="AW306" s="88"/>
      <c r="AX306" s="42"/>
      <c r="AY306" s="88"/>
      <c r="AZ306" s="42"/>
      <c r="BA306" s="88"/>
      <c r="BB306" s="42"/>
      <c r="BC306" s="88"/>
      <c r="BD306" s="89"/>
      <c r="BE306" s="89"/>
      <c r="BF306" s="90"/>
      <c r="BG306" s="90"/>
      <c r="BH306" s="91"/>
      <c r="BI306" s="92"/>
      <c r="BJ306" s="92"/>
      <c r="AMI306" s="19"/>
      <c r="AMJ306" s="19"/>
    </row>
    <row r="307" s="98" customFormat="true" ht="25.5" hidden="false" customHeight="true" outlineLevel="0" collapsed="false">
      <c r="A307" s="49"/>
      <c r="B307" s="50" t="str">
        <f aca="false">IF(A307="","saisir code MAEC (colonne A)",RIGHT(A307,4))</f>
        <v>saisir code MAEC (colonne A)</v>
      </c>
      <c r="C307" s="50" t="str">
        <f aca="false">IFERROR(VLOOKUP(LEFT(A307,7),Opérateur_Territoire!$B$2:$D$120,2,0),"à saisir (Opérateur_Territoire)")</f>
        <v>à saisir (Opérateur_Territoire)</v>
      </c>
      <c r="D307" s="50" t="str">
        <f aca="false">LEFT(A307,7)</f>
        <v/>
      </c>
      <c r="E307" s="50" t="str">
        <f aca="false">IFERROR(VLOOKUP(LEFT(A307,7),Opérateur_Territoire!$B$2:$D$120,3,0),"à saisir (Opérateur_Territoire)")</f>
        <v>à saisir (Opérateur_Territoire)</v>
      </c>
      <c r="F307" s="35" t="str">
        <f aca="false">IFERROR(VLOOKUP(LEFT(A307,7),Opérateur_Territoire!$B$2:$J$120,6,0),"à saisir (Opérateur_Territoire)")</f>
        <v>à saisir (Opérateur_Territoire)</v>
      </c>
      <c r="G307" s="35" t="str">
        <f aca="false">IFERROR(VLOOKUP(LEFT(A307,7),Opérateur_Territoire!$B$2:$J$120,7,0),"à saisir (Opérateur_Territoire)")</f>
        <v>à saisir (Opérateur_Territoire)</v>
      </c>
      <c r="H307" s="35" t="str">
        <f aca="false">IFERROR(VLOOKUP(LEFT(A307,7),Opérateur_Territoire!$B$2:$J$120,8,0),"à saisir (Opérateur_Territoire)")</f>
        <v>à saisir (Opérateur_Territoire)</v>
      </c>
      <c r="I307" s="35" t="str">
        <f aca="false">IFERROR(VLOOKUP(LEFT(A307,7),Opérateur_Territoire!$B$2:$J$120,9,0),"à saisir (Opérateur_Territoire)")</f>
        <v>à saisir (Opérateur_Territoire)</v>
      </c>
      <c r="J307" s="35"/>
      <c r="K307" s="35"/>
      <c r="L307" s="36"/>
      <c r="M307" s="80"/>
      <c r="N307" s="80"/>
      <c r="O307" s="81"/>
      <c r="P307" s="82" t="str">
        <f aca="false">IF(AND(M307&lt;&gt;"",O307&lt;&gt;""),M307+O307,IF(AND(N307&lt;&gt;"",O307&lt;&gt;""),N307+O307,""))</f>
        <v/>
      </c>
      <c r="Q307" s="81"/>
      <c r="R307" s="82" t="str">
        <f aca="false">IF(AND(M307&lt;&gt;"",Q307&lt;&gt;""),M307+Q307,IF(AND(N307&lt;&gt;"",Q307&lt;&gt;""),N307+Q307,""))</f>
        <v/>
      </c>
      <c r="S307" s="83"/>
      <c r="T307" s="83"/>
      <c r="U307" s="83"/>
      <c r="V307" s="83"/>
      <c r="W307" s="84"/>
      <c r="X307" s="85"/>
      <c r="Y307" s="86"/>
      <c r="Z307" s="86"/>
      <c r="AA307" s="42"/>
      <c r="AB307" s="87"/>
      <c r="AC307" s="87"/>
      <c r="AD307" s="87"/>
      <c r="AE307" s="42"/>
      <c r="AF307" s="42"/>
      <c r="AG307" s="88"/>
      <c r="AH307" s="42"/>
      <c r="AI307" s="88"/>
      <c r="AJ307" s="42"/>
      <c r="AK307" s="88"/>
      <c r="AL307" s="42"/>
      <c r="AM307" s="88"/>
      <c r="AN307" s="42"/>
      <c r="AO307" s="88"/>
      <c r="AP307" s="42"/>
      <c r="AQ307" s="88"/>
      <c r="AR307" s="42"/>
      <c r="AS307" s="88"/>
      <c r="AT307" s="42"/>
      <c r="AU307" s="88"/>
      <c r="AV307" s="42"/>
      <c r="AW307" s="88"/>
      <c r="AX307" s="42"/>
      <c r="AY307" s="88"/>
      <c r="AZ307" s="42"/>
      <c r="BA307" s="88"/>
      <c r="BB307" s="42"/>
      <c r="BC307" s="88"/>
      <c r="BD307" s="89"/>
      <c r="BE307" s="89"/>
      <c r="BF307" s="90"/>
      <c r="BG307" s="90"/>
      <c r="BH307" s="91"/>
      <c r="BI307" s="92"/>
      <c r="BJ307" s="92"/>
      <c r="AMI307" s="19"/>
      <c r="AMJ307" s="19"/>
    </row>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row r="1001" customFormat="false" ht="12.75" hidden="false" customHeight="true" outlineLevel="0" collapsed="false"/>
    <row r="1002" customFormat="false" ht="12.75" hidden="false" customHeight="true" outlineLevel="0" collapsed="false"/>
    <row r="1003" customFormat="false" ht="12.75" hidden="false" customHeight="true" outlineLevel="0" collapsed="false"/>
    <row r="1004" customFormat="false" ht="12.75" hidden="false" customHeight="true" outlineLevel="0" collapsed="false"/>
    <row r="1005" customFormat="false" ht="12.75" hidden="false" customHeight="true" outlineLevel="0" collapsed="false"/>
    <row r="1006" customFormat="false" ht="12.75" hidden="false" customHeight="true" outlineLevel="0" collapsed="false"/>
    <row r="1007" customFormat="false" ht="12.75" hidden="false" customHeight="true" outlineLevel="0" collapsed="false"/>
    <row r="1008" customFormat="false" ht="12.75" hidden="false" customHeight="true" outlineLevel="0" collapsed="false"/>
    <row r="1009" customFormat="false" ht="12.75" hidden="false" customHeight="true" outlineLevel="0" collapsed="false"/>
    <row r="1010" customFormat="false" ht="12.75" hidden="false" customHeight="true" outlineLevel="0" collapsed="false"/>
    <row r="1011" customFormat="false" ht="12.75" hidden="false" customHeight="true" outlineLevel="0" collapsed="false"/>
    <row r="1012" customFormat="false" ht="12.75" hidden="false" customHeight="true" outlineLevel="0" collapsed="false"/>
    <row r="1013" customFormat="false" ht="12.75" hidden="false" customHeight="true" outlineLevel="0" collapsed="false"/>
    <row r="1014" customFormat="false" ht="12.75" hidden="false" customHeight="true" outlineLevel="0" collapsed="false"/>
    <row r="1015" customFormat="false" ht="12.75" hidden="false" customHeight="true" outlineLevel="0" collapsed="false"/>
    <row r="1016" customFormat="false" ht="12.75" hidden="false" customHeight="true" outlineLevel="0" collapsed="false"/>
    <row r="1017" customFormat="false" ht="12.75" hidden="false" customHeight="true" outlineLevel="0" collapsed="false"/>
    <row r="1018" customFormat="false" ht="12.75" hidden="false" customHeight="true" outlineLevel="0" collapsed="false"/>
    <row r="1019" customFormat="false" ht="12.75" hidden="false" customHeight="true" outlineLevel="0" collapsed="false"/>
    <row r="1020" customFormat="false" ht="12.75" hidden="false" customHeight="true" outlineLevel="0" collapsed="false"/>
    <row r="1021" customFormat="false" ht="12.75" hidden="false" customHeight="true" outlineLevel="0" collapsed="false"/>
    <row r="1022" customFormat="false" ht="12.75" hidden="false" customHeight="true" outlineLevel="0" collapsed="false"/>
    <row r="1023" customFormat="false" ht="12.75" hidden="false" customHeight="true" outlineLevel="0" collapsed="false"/>
    <row r="1024" customFormat="false" ht="12.75" hidden="false" customHeight="true" outlineLevel="0" collapsed="false"/>
    <row r="1025" customFormat="false" ht="12.75" hidden="false" customHeight="true" outlineLevel="0" collapsed="false"/>
    <row r="1026" customFormat="false" ht="12.75" hidden="false" customHeight="true" outlineLevel="0" collapsed="false"/>
    <row r="1027" customFormat="false" ht="12.75" hidden="false" customHeight="true" outlineLevel="0" collapsed="false"/>
    <row r="1028" customFormat="false" ht="12.75" hidden="false" customHeight="true" outlineLevel="0" collapsed="false"/>
    <row r="1029" customFormat="false" ht="12.75" hidden="false" customHeight="true" outlineLevel="0" collapsed="false"/>
    <row r="1030" customFormat="false" ht="12.75" hidden="false" customHeight="true" outlineLevel="0" collapsed="false"/>
    <row r="1031" customFormat="false" ht="12.75" hidden="false" customHeight="true" outlineLevel="0" collapsed="false"/>
    <row r="1032" customFormat="false" ht="12.75" hidden="false" customHeight="true" outlineLevel="0" collapsed="false"/>
    <row r="1033" customFormat="false" ht="12.75" hidden="false" customHeight="true" outlineLevel="0" collapsed="false"/>
    <row r="1034" customFormat="false" ht="12.75" hidden="false" customHeight="true" outlineLevel="0" collapsed="false"/>
    <row r="1035" customFormat="false" ht="12.75" hidden="false" customHeight="true" outlineLevel="0" collapsed="false"/>
    <row r="1036" customFormat="false" ht="12.75" hidden="false" customHeight="true" outlineLevel="0" collapsed="false"/>
    <row r="1037" customFormat="false" ht="12.75" hidden="false" customHeight="true" outlineLevel="0" collapsed="false"/>
    <row r="1038" customFormat="false" ht="12.75" hidden="false" customHeight="true" outlineLevel="0" collapsed="false"/>
    <row r="1039" customFormat="false" ht="12.75" hidden="false" customHeight="true" outlineLevel="0" collapsed="false"/>
    <row r="1040" customFormat="false" ht="12.75" hidden="false" customHeight="true" outlineLevel="0" collapsed="false"/>
    <row r="1041" customFormat="false" ht="12.75" hidden="false" customHeight="true" outlineLevel="0" collapsed="false"/>
    <row r="1042" customFormat="false" ht="12.75" hidden="false" customHeight="true" outlineLevel="0" collapsed="false"/>
    <row r="1043" customFormat="false" ht="12.75" hidden="false" customHeight="true" outlineLevel="0" collapsed="false"/>
    <row r="1044" customFormat="false" ht="12.75" hidden="false" customHeight="true" outlineLevel="0" collapsed="false"/>
    <row r="1045" customFormat="false" ht="12.75" hidden="false" customHeight="true" outlineLevel="0" collapsed="false"/>
    <row r="1046" customFormat="false" ht="12.75" hidden="false" customHeight="true" outlineLevel="0" collapsed="false"/>
    <row r="1047" customFormat="false" ht="12.75" hidden="false" customHeight="true" outlineLevel="0" collapsed="false"/>
    <row r="1048" customFormat="false" ht="12.75" hidden="false" customHeight="true" outlineLevel="0" collapsed="false"/>
    <row r="1049" customFormat="false" ht="12.75" hidden="false" customHeight="true" outlineLevel="0" collapsed="false"/>
    <row r="1050" customFormat="false" ht="12.75" hidden="false" customHeight="true" outlineLevel="0" collapsed="false"/>
    <row r="1051" customFormat="false" ht="12.75" hidden="false" customHeight="true" outlineLevel="0" collapsed="false"/>
    <row r="1052" customFormat="false" ht="12.75" hidden="false" customHeight="true" outlineLevel="0" collapsed="false"/>
    <row r="1053" customFormat="false" ht="12.75" hidden="false" customHeight="true" outlineLevel="0" collapsed="false"/>
    <row r="1054" customFormat="false" ht="12.75" hidden="false" customHeight="true" outlineLevel="0" collapsed="false"/>
    <row r="1055" customFormat="false" ht="12.75" hidden="false" customHeight="true" outlineLevel="0" collapsed="false"/>
    <row r="1056" customFormat="false" ht="12.75" hidden="false" customHeight="true" outlineLevel="0" collapsed="false"/>
    <row r="1057" customFormat="false" ht="12.75" hidden="false" customHeight="true" outlineLevel="0" collapsed="false"/>
    <row r="1058" customFormat="false" ht="12.75" hidden="false" customHeight="true" outlineLevel="0" collapsed="false"/>
    <row r="1059" customFormat="false" ht="12.75" hidden="false" customHeight="true" outlineLevel="0" collapsed="false"/>
    <row r="1060" customFormat="false" ht="12.75" hidden="false" customHeight="true" outlineLevel="0" collapsed="false"/>
    <row r="1061" customFormat="false" ht="12.75" hidden="false" customHeight="true" outlineLevel="0" collapsed="false"/>
    <row r="1062" customFormat="false" ht="12.75" hidden="false" customHeight="true" outlineLevel="0" collapsed="false"/>
    <row r="1063" customFormat="false" ht="12.75" hidden="false" customHeight="true" outlineLevel="0" collapsed="false"/>
    <row r="1064" customFormat="false" ht="12.75" hidden="false" customHeight="true" outlineLevel="0" collapsed="false"/>
    <row r="1065" customFormat="false" ht="12.75" hidden="false" customHeight="true" outlineLevel="0" collapsed="false"/>
    <row r="1066" customFormat="false" ht="12.75" hidden="false" customHeight="true" outlineLevel="0" collapsed="false"/>
    <row r="1067" customFormat="false" ht="12.75" hidden="false" customHeight="true" outlineLevel="0" collapsed="false"/>
    <row r="1068" customFormat="false" ht="12.75" hidden="false" customHeight="true" outlineLevel="0" collapsed="false"/>
    <row r="1069" customFormat="false" ht="12.75" hidden="false" customHeight="true" outlineLevel="0" collapsed="false"/>
    <row r="1070" customFormat="false" ht="12.75" hidden="false" customHeight="true" outlineLevel="0" collapsed="false"/>
    <row r="1071" customFormat="false" ht="12.75" hidden="false" customHeight="true" outlineLevel="0" collapsed="false"/>
    <row r="1072" customFormat="false" ht="12.75" hidden="false" customHeight="true" outlineLevel="0" collapsed="false"/>
    <row r="1073" customFormat="false" ht="12.75" hidden="false" customHeight="true" outlineLevel="0" collapsed="false"/>
    <row r="1074" customFormat="false" ht="12.75" hidden="false" customHeight="true" outlineLevel="0" collapsed="false"/>
    <row r="1075" customFormat="false" ht="12.75" hidden="false" customHeight="true" outlineLevel="0" collapsed="false"/>
    <row r="1076" customFormat="false" ht="12.75" hidden="false" customHeight="true" outlineLevel="0" collapsed="false"/>
    <row r="1077" customFormat="false" ht="12.75" hidden="false" customHeight="true" outlineLevel="0" collapsed="false"/>
    <row r="1078" customFormat="false" ht="12.75" hidden="false" customHeight="true" outlineLevel="0" collapsed="false"/>
    <row r="1079" customFormat="false" ht="12.75" hidden="false" customHeight="true" outlineLevel="0" collapsed="false"/>
    <row r="1080" customFormat="false" ht="12.75" hidden="false" customHeight="true" outlineLevel="0" collapsed="false"/>
    <row r="1081" customFormat="false" ht="12.75" hidden="false" customHeight="true" outlineLevel="0" collapsed="false"/>
    <row r="1082" customFormat="false" ht="12.75" hidden="false" customHeight="true" outlineLevel="0" collapsed="false"/>
    <row r="1083" customFormat="false" ht="12.75" hidden="false" customHeight="true" outlineLevel="0" collapsed="false"/>
    <row r="1084" customFormat="false" ht="12.75" hidden="false" customHeight="true" outlineLevel="0" collapsed="false"/>
    <row r="1085" customFormat="false" ht="12.75" hidden="false" customHeight="true" outlineLevel="0" collapsed="false"/>
    <row r="1086" customFormat="false" ht="12.75" hidden="false" customHeight="true" outlineLevel="0" collapsed="false"/>
    <row r="1087" customFormat="false" ht="12.75" hidden="false" customHeight="true" outlineLevel="0" collapsed="false"/>
    <row r="1088" customFormat="false" ht="12.75" hidden="false" customHeight="true" outlineLevel="0" collapsed="false"/>
    <row r="1089" customFormat="false" ht="12.75" hidden="false" customHeight="true" outlineLevel="0" collapsed="false"/>
    <row r="1090" customFormat="false" ht="12.75" hidden="false" customHeight="true" outlineLevel="0" collapsed="false"/>
    <row r="1091" customFormat="false" ht="12.75" hidden="false" customHeight="true" outlineLevel="0" collapsed="false"/>
    <row r="1092" customFormat="false" ht="12.75" hidden="false" customHeight="true" outlineLevel="0" collapsed="false"/>
    <row r="1093" customFormat="false" ht="12.75" hidden="false" customHeight="true" outlineLevel="0" collapsed="false"/>
    <row r="1094" customFormat="false" ht="12.75" hidden="false" customHeight="true" outlineLevel="0" collapsed="false"/>
    <row r="1095" customFormat="false" ht="12.75" hidden="false" customHeight="true" outlineLevel="0" collapsed="false"/>
    <row r="1096" customFormat="false" ht="12.75" hidden="false" customHeight="true" outlineLevel="0" collapsed="false"/>
    <row r="1097" customFormat="false" ht="12.75" hidden="false" customHeight="true" outlineLevel="0" collapsed="false"/>
    <row r="1098" customFormat="false" ht="12.75" hidden="false" customHeight="true" outlineLevel="0" collapsed="false"/>
    <row r="1099" customFormat="false" ht="12.75" hidden="false" customHeight="true" outlineLevel="0" collapsed="false"/>
    <row r="1100" customFormat="false" ht="12.75" hidden="false" customHeight="true" outlineLevel="0" collapsed="false"/>
    <row r="1101" customFormat="false" ht="12.75" hidden="false" customHeight="true" outlineLevel="0" collapsed="false"/>
    <row r="1102" customFormat="false" ht="12.75" hidden="false" customHeight="true" outlineLevel="0" collapsed="false"/>
    <row r="1103" customFormat="false" ht="12.75" hidden="false" customHeight="true" outlineLevel="0" collapsed="false"/>
    <row r="1104" customFormat="false" ht="12.75" hidden="false" customHeight="true" outlineLevel="0" collapsed="false"/>
    <row r="1105" customFormat="false" ht="12.75" hidden="false" customHeight="true" outlineLevel="0" collapsed="false"/>
    <row r="1106" customFormat="false" ht="12.75" hidden="false" customHeight="true" outlineLevel="0" collapsed="false"/>
    <row r="1107" customFormat="false" ht="12.75" hidden="false" customHeight="true" outlineLevel="0" collapsed="false"/>
    <row r="1108" customFormat="false" ht="12.75" hidden="false" customHeight="true" outlineLevel="0" collapsed="false"/>
    <row r="1109" customFormat="false" ht="12.75" hidden="false" customHeight="true" outlineLevel="0" collapsed="false"/>
    <row r="1110" customFormat="false" ht="12.75" hidden="false" customHeight="true" outlineLevel="0" collapsed="false"/>
    <row r="1111" customFormat="false" ht="12.75" hidden="false" customHeight="true" outlineLevel="0" collapsed="false"/>
    <row r="1112" customFormat="false" ht="12.75" hidden="false" customHeight="true" outlineLevel="0" collapsed="false"/>
    <row r="1113" customFormat="false" ht="12.75" hidden="false" customHeight="true" outlineLevel="0" collapsed="false"/>
    <row r="1114" customFormat="false" ht="12.75" hidden="false" customHeight="true" outlineLevel="0" collapsed="false"/>
    <row r="1115" customFormat="false" ht="12.75" hidden="false" customHeight="true" outlineLevel="0" collapsed="false"/>
    <row r="1116" customFormat="false" ht="12.75" hidden="false" customHeight="true" outlineLevel="0" collapsed="false"/>
    <row r="1117" customFormat="false" ht="12.75" hidden="false" customHeight="true" outlineLevel="0" collapsed="false"/>
    <row r="1118" customFormat="false" ht="12.75" hidden="false" customHeight="true" outlineLevel="0" collapsed="false"/>
    <row r="1119" customFormat="false" ht="12.75" hidden="false" customHeight="true" outlineLevel="0" collapsed="false"/>
    <row r="1120" customFormat="false" ht="12.75" hidden="false" customHeight="true" outlineLevel="0" collapsed="false"/>
    <row r="1121" customFormat="false" ht="12.75" hidden="false" customHeight="true" outlineLevel="0" collapsed="false"/>
    <row r="1122" customFormat="false" ht="12.75" hidden="false" customHeight="true" outlineLevel="0" collapsed="false"/>
    <row r="1123" customFormat="false" ht="12.75" hidden="false" customHeight="true" outlineLevel="0" collapsed="false"/>
    <row r="1124" customFormat="false" ht="12.75" hidden="false" customHeight="true" outlineLevel="0" collapsed="false"/>
    <row r="1125" customFormat="false" ht="12.75" hidden="false" customHeight="true" outlineLevel="0" collapsed="false"/>
    <row r="1126" customFormat="false" ht="12.75" hidden="false" customHeight="true" outlineLevel="0" collapsed="false"/>
    <row r="1127" customFormat="false" ht="12.75" hidden="false" customHeight="true" outlineLevel="0" collapsed="false"/>
    <row r="1128" customFormat="false" ht="12.75" hidden="false" customHeight="true" outlineLevel="0" collapsed="false"/>
    <row r="1129" customFormat="false" ht="12.75" hidden="false" customHeight="true" outlineLevel="0" collapsed="false"/>
    <row r="1130" customFormat="false" ht="12.75" hidden="false" customHeight="true" outlineLevel="0" collapsed="false"/>
    <row r="1131" customFormat="false" ht="12.75" hidden="false" customHeight="true" outlineLevel="0" collapsed="false"/>
    <row r="1132" customFormat="false" ht="12.75" hidden="false" customHeight="true" outlineLevel="0" collapsed="false"/>
    <row r="1133" customFormat="false" ht="12.75" hidden="false" customHeight="true" outlineLevel="0" collapsed="false"/>
    <row r="1134" customFormat="false" ht="12.75" hidden="false" customHeight="true" outlineLevel="0" collapsed="false"/>
    <row r="1135" customFormat="false" ht="12.75" hidden="false" customHeight="true" outlineLevel="0" collapsed="false"/>
    <row r="1136" customFormat="false" ht="12.75" hidden="false" customHeight="true" outlineLevel="0" collapsed="false"/>
    <row r="1137" customFormat="false" ht="12.75" hidden="false" customHeight="true" outlineLevel="0" collapsed="false"/>
    <row r="1138" customFormat="false" ht="12.75" hidden="false" customHeight="true" outlineLevel="0" collapsed="false"/>
    <row r="1139" customFormat="false" ht="12.75" hidden="false" customHeight="true" outlineLevel="0" collapsed="false"/>
    <row r="1140" customFormat="false" ht="12.75" hidden="false" customHeight="true" outlineLevel="0" collapsed="false"/>
    <row r="1141" customFormat="false" ht="12.75" hidden="false" customHeight="true" outlineLevel="0" collapsed="false"/>
    <row r="1142" customFormat="false" ht="12.75" hidden="false" customHeight="true" outlineLevel="0" collapsed="false"/>
    <row r="1143" customFormat="false" ht="12.75" hidden="false" customHeight="true" outlineLevel="0" collapsed="false"/>
    <row r="1144" customFormat="false" ht="12.75" hidden="false" customHeight="true" outlineLevel="0" collapsed="false"/>
    <row r="1145" customFormat="false" ht="12.75" hidden="false" customHeight="true" outlineLevel="0" collapsed="false"/>
    <row r="1146" customFormat="false" ht="12.75" hidden="false" customHeight="true" outlineLevel="0" collapsed="false"/>
    <row r="1147" customFormat="false" ht="12.75" hidden="false" customHeight="true" outlineLevel="0" collapsed="false"/>
    <row r="1148" customFormat="false" ht="12.75" hidden="false" customHeight="true" outlineLevel="0" collapsed="false"/>
    <row r="1149" customFormat="false" ht="12.75" hidden="false" customHeight="true" outlineLevel="0" collapsed="false"/>
    <row r="1150" customFormat="false" ht="12.75" hidden="false" customHeight="true" outlineLevel="0" collapsed="false"/>
    <row r="1151" customFormat="false" ht="12.75" hidden="false" customHeight="true" outlineLevel="0" collapsed="false"/>
    <row r="1152" customFormat="false" ht="12.75" hidden="false" customHeight="true" outlineLevel="0" collapsed="false"/>
    <row r="1153" customFormat="false" ht="12.75" hidden="false" customHeight="true" outlineLevel="0" collapsed="false"/>
    <row r="1154" customFormat="false" ht="12.75" hidden="false" customHeight="true" outlineLevel="0" collapsed="false"/>
    <row r="1155" customFormat="false" ht="12.75" hidden="false" customHeight="true" outlineLevel="0" collapsed="false"/>
    <row r="1156" customFormat="false" ht="12.75" hidden="false" customHeight="true" outlineLevel="0" collapsed="false"/>
    <row r="1157" customFormat="false" ht="12.75" hidden="false" customHeight="true" outlineLevel="0" collapsed="false"/>
    <row r="1158" customFormat="false" ht="12.75" hidden="false" customHeight="true" outlineLevel="0" collapsed="false"/>
    <row r="1159" customFormat="false" ht="12.75" hidden="false" customHeight="true" outlineLevel="0" collapsed="false"/>
    <row r="1160" customFormat="false" ht="12.75" hidden="false" customHeight="true" outlineLevel="0" collapsed="false"/>
    <row r="1161" customFormat="false" ht="12.75" hidden="false" customHeight="true" outlineLevel="0" collapsed="false"/>
    <row r="1162" customFormat="false" ht="12.75" hidden="false" customHeight="true" outlineLevel="0" collapsed="false"/>
    <row r="1163" customFormat="false" ht="12.75" hidden="false" customHeight="true" outlineLevel="0" collapsed="false"/>
    <row r="1164" customFormat="false" ht="12.75" hidden="false" customHeight="true" outlineLevel="0" collapsed="false"/>
    <row r="1165" customFormat="false" ht="12.75" hidden="false" customHeight="true" outlineLevel="0" collapsed="false"/>
    <row r="1166" customFormat="false" ht="12.75" hidden="false" customHeight="true" outlineLevel="0" collapsed="false"/>
    <row r="1167" customFormat="false" ht="12.75" hidden="false" customHeight="true" outlineLevel="0" collapsed="false"/>
    <row r="1168" customFormat="false" ht="12.75" hidden="false" customHeight="true" outlineLevel="0" collapsed="false"/>
    <row r="1169" customFormat="false" ht="12.75" hidden="false" customHeight="true" outlineLevel="0" collapsed="false"/>
    <row r="1170" customFormat="false" ht="12.75" hidden="false" customHeight="true" outlineLevel="0" collapsed="false"/>
    <row r="1171" customFormat="false" ht="12.75" hidden="false" customHeight="true" outlineLevel="0" collapsed="false"/>
    <row r="1172" customFormat="false" ht="12.75" hidden="false" customHeight="true" outlineLevel="0" collapsed="false"/>
    <row r="1173" customFormat="false" ht="12.75" hidden="false" customHeight="true" outlineLevel="0" collapsed="false"/>
    <row r="1174" customFormat="false" ht="12.75" hidden="false" customHeight="true" outlineLevel="0" collapsed="false"/>
    <row r="1175" customFormat="false" ht="12.75" hidden="false" customHeight="true" outlineLevel="0" collapsed="false"/>
    <row r="1176" customFormat="false" ht="12.75" hidden="false" customHeight="true" outlineLevel="0" collapsed="false"/>
    <row r="1177" customFormat="false" ht="12.75" hidden="false" customHeight="true" outlineLevel="0" collapsed="false"/>
    <row r="1178" customFormat="false" ht="12.75" hidden="false" customHeight="true" outlineLevel="0" collapsed="false"/>
    <row r="1179" customFormat="false" ht="12.75" hidden="false" customHeight="true" outlineLevel="0" collapsed="false"/>
    <row r="1180" customFormat="false" ht="12.75" hidden="false" customHeight="true" outlineLevel="0" collapsed="false"/>
    <row r="1181" customFormat="false" ht="12.75" hidden="false" customHeight="true" outlineLevel="0" collapsed="false"/>
    <row r="1182" customFormat="false" ht="12.75" hidden="false" customHeight="true" outlineLevel="0" collapsed="false"/>
    <row r="1183" customFormat="false" ht="12.75" hidden="false" customHeight="true" outlineLevel="0" collapsed="false"/>
    <row r="1184" customFormat="false" ht="12.75" hidden="false" customHeight="true" outlineLevel="0" collapsed="false"/>
    <row r="1185" customFormat="false" ht="12.75" hidden="false" customHeight="true" outlineLevel="0" collapsed="false"/>
    <row r="1186" customFormat="false" ht="12.75" hidden="false" customHeight="true" outlineLevel="0" collapsed="false"/>
    <row r="1187" customFormat="false" ht="12.75" hidden="false" customHeight="true" outlineLevel="0" collapsed="false"/>
    <row r="1188" customFormat="false" ht="12.75" hidden="false" customHeight="true" outlineLevel="0" collapsed="false"/>
    <row r="1189" customFormat="false" ht="12.75" hidden="false" customHeight="true" outlineLevel="0" collapsed="false"/>
    <row r="1190" customFormat="false" ht="12.75" hidden="false" customHeight="true" outlineLevel="0" collapsed="false"/>
    <row r="1191" customFormat="false" ht="12.75" hidden="false" customHeight="true" outlineLevel="0" collapsed="false"/>
    <row r="1192" customFormat="false" ht="12.75" hidden="false" customHeight="true" outlineLevel="0" collapsed="false"/>
    <row r="1193" customFormat="false" ht="12.75" hidden="false" customHeight="true" outlineLevel="0" collapsed="false"/>
    <row r="1194" customFormat="false" ht="12.75" hidden="false" customHeight="true" outlineLevel="0" collapsed="false"/>
    <row r="1195" customFormat="false" ht="12.75" hidden="false" customHeight="true" outlineLevel="0" collapsed="false"/>
    <row r="1196" customFormat="false" ht="12.75" hidden="false" customHeight="true" outlineLevel="0" collapsed="false"/>
    <row r="1197" customFormat="false" ht="12.75" hidden="false" customHeight="true" outlineLevel="0" collapsed="false"/>
    <row r="1198" customFormat="false" ht="12.75" hidden="false" customHeight="true" outlineLevel="0" collapsed="false"/>
    <row r="1199" customFormat="false" ht="12.75" hidden="false" customHeight="true" outlineLevel="0" collapsed="false"/>
    <row r="1200" customFormat="false" ht="12.75" hidden="false" customHeight="true" outlineLevel="0" collapsed="false"/>
    <row r="1201" customFormat="false" ht="12.75" hidden="false" customHeight="true" outlineLevel="0" collapsed="false"/>
    <row r="1202" customFormat="false" ht="12.75" hidden="false" customHeight="true" outlineLevel="0" collapsed="false"/>
    <row r="1203" customFormat="false" ht="12.75" hidden="false" customHeight="true" outlineLevel="0" collapsed="false"/>
    <row r="1204" customFormat="false" ht="12.75" hidden="false" customHeight="true" outlineLevel="0" collapsed="false"/>
    <row r="1205" customFormat="false" ht="12.75" hidden="false" customHeight="true" outlineLevel="0" collapsed="false"/>
    <row r="1206" customFormat="false" ht="12.75" hidden="false" customHeight="true" outlineLevel="0" collapsed="false"/>
    <row r="1207" customFormat="false" ht="12.75" hidden="false" customHeight="true" outlineLevel="0" collapsed="false"/>
    <row r="1208" customFormat="false" ht="12.75" hidden="false" customHeight="true" outlineLevel="0" collapsed="false"/>
    <row r="1209" customFormat="false" ht="12.75" hidden="false" customHeight="true" outlineLevel="0" collapsed="false"/>
    <row r="1210" customFormat="false" ht="12.75" hidden="false" customHeight="true" outlineLevel="0" collapsed="false"/>
    <row r="1211" customFormat="false" ht="12.75" hidden="false" customHeight="true" outlineLevel="0" collapsed="false"/>
    <row r="1212" customFormat="false" ht="12.75" hidden="false" customHeight="true" outlineLevel="0" collapsed="false"/>
    <row r="1213" customFormat="false" ht="12.75" hidden="false" customHeight="true" outlineLevel="0" collapsed="false"/>
    <row r="1214" customFormat="false" ht="12.75" hidden="false" customHeight="true" outlineLevel="0" collapsed="false"/>
    <row r="1215" customFormat="false" ht="12.75" hidden="false" customHeight="true" outlineLevel="0" collapsed="false"/>
    <row r="1216" customFormat="false" ht="12.75" hidden="false" customHeight="true" outlineLevel="0" collapsed="false"/>
    <row r="1217" customFormat="false" ht="12.75" hidden="false" customHeight="true" outlineLevel="0" collapsed="false"/>
    <row r="1218" customFormat="false" ht="12.75" hidden="false" customHeight="true" outlineLevel="0" collapsed="false"/>
    <row r="1219" customFormat="false" ht="12.75" hidden="false" customHeight="true" outlineLevel="0" collapsed="false"/>
    <row r="1220" customFormat="false" ht="12.75" hidden="false" customHeight="true" outlineLevel="0" collapsed="false"/>
    <row r="1221" customFormat="false" ht="12.75" hidden="false" customHeight="true" outlineLevel="0" collapsed="false"/>
    <row r="1222" customFormat="false" ht="12.75" hidden="false" customHeight="true" outlineLevel="0" collapsed="false"/>
    <row r="1223" customFormat="false" ht="12.75" hidden="false" customHeight="true" outlineLevel="0" collapsed="false"/>
    <row r="1224" customFormat="false" ht="12.75" hidden="false" customHeight="true" outlineLevel="0" collapsed="false"/>
    <row r="1225" customFormat="false" ht="12.75" hidden="false" customHeight="true" outlineLevel="0" collapsed="false"/>
    <row r="1226" customFormat="false" ht="12.75" hidden="false" customHeight="true" outlineLevel="0" collapsed="false"/>
    <row r="1227" customFormat="false" ht="12.75" hidden="false" customHeight="true" outlineLevel="0" collapsed="false"/>
    <row r="1228" customFormat="false" ht="12.75" hidden="false" customHeight="true" outlineLevel="0" collapsed="false"/>
    <row r="1229" customFormat="false" ht="12.75" hidden="false" customHeight="true" outlineLevel="0" collapsed="false"/>
    <row r="1230" customFormat="false" ht="12.75" hidden="false" customHeight="true" outlineLevel="0" collapsed="false"/>
    <row r="1231" customFormat="false" ht="12.75" hidden="false" customHeight="true" outlineLevel="0" collapsed="false"/>
    <row r="1048576" customFormat="false" ht="12.75" hidden="false" customHeight="true" outlineLevel="0" collapsed="false"/>
  </sheetData>
  <sheetProtection sheet="true" password="8f43" objects="true" scenarios="true" insertRows="false" deleteRows="false"/>
  <autoFilter ref="A1:BJ252"/>
  <dataValidations count="3">
    <dataValidation allowBlank="true" error="doit être supérieur ou égal à 10 %" errorTitle="Cadrage national" operator="greaterThanOrEqual" showDropDown="false" showErrorMessage="true" showInputMessage="false" sqref="S2:S307" type="decimal">
      <formula1>0.1</formula1>
      <formula2>0</formula2>
    </dataValidation>
    <dataValidation allowBlank="true" error="doit être inférieur ou égal à 10 %" errorTitle="Cadrage national" operator="lessThanOrEqual" showDropDown="false" showErrorMessage="true" showInputMessage="false" sqref="T2:V307" type="decimal">
      <formula1>0.1</formula1>
      <formula2>0</formula2>
    </dataValidation>
    <dataValidation allowBlank="true" operator="equal" prompt="Oui ou Non" promptTitle="Liste déroulante" showDropDown="false" showErrorMessage="true" showInputMessage="true" sqref="AA2:AA307 AE2:AF307 AH2:AH307 AJ2:AJ307 AL2:AL307 AN2:AN307 AP2:AP307 AR2:AR307 AT2:AT307 AV2:AV307 AX2:AX307 AZ2:AZ307 BB2:BB307" type="list">
      <formula1>'listes à choix'!$B$3:$B$4</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sheetPr filterMode="false">
    <pageSetUpPr fitToPage="false"/>
  </sheetPr>
  <dimension ref="A1:AMJ11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pane xSplit="2" ySplit="1" topLeftCell="C2" activePane="bottomRight" state="frozen"/>
      <selection pane="topLeft" activeCell="A1" activeCellId="0" sqref="A1"/>
      <selection pane="topRight" activeCell="C1" activeCellId="0" sqref="C1"/>
      <selection pane="bottomLeft" activeCell="A2" activeCellId="0" sqref="A2"/>
      <selection pane="bottomRight" activeCell="I1" activeCellId="0" sqref="I1"/>
    </sheetView>
  </sheetViews>
  <sheetFormatPr defaultRowHeight="15" zeroHeight="false" outlineLevelRow="0" outlineLevelCol="0"/>
  <cols>
    <col collapsed="false" customWidth="true" hidden="false" outlineLevel="0" max="3" min="1" style="52" width="15.29"/>
    <col collapsed="false" customWidth="true" hidden="false" outlineLevel="0" max="7" min="4" style="52" width="20.42"/>
    <col collapsed="false" customWidth="true" hidden="false" outlineLevel="0" max="8" min="8" style="99" width="20.42"/>
    <col collapsed="false" customWidth="true" hidden="false" outlineLevel="0" max="9" min="9" style="100" width="20.42"/>
    <col collapsed="false" customWidth="true" hidden="false" outlineLevel="0" max="12" min="10" style="52" width="20.42"/>
    <col collapsed="false" customWidth="true" hidden="false" outlineLevel="0" max="13" min="13" style="62" width="20.42"/>
    <col collapsed="false" customWidth="true" hidden="false" outlineLevel="0" max="16" min="14" style="51" width="20.42"/>
    <col collapsed="false" customWidth="true" hidden="false" outlineLevel="0" max="18" min="17" style="101" width="20.42"/>
    <col collapsed="false" customWidth="true" hidden="false" outlineLevel="0" max="19" min="19" style="61" width="20.42"/>
    <col collapsed="false" customWidth="true" hidden="false" outlineLevel="0" max="22" min="20" style="62" width="20.42"/>
    <col collapsed="false" customWidth="true" hidden="false" outlineLevel="0" max="26" min="23" style="51" width="20.42"/>
    <col collapsed="false" customWidth="true" hidden="false" outlineLevel="0" max="27" min="27" style="101" width="20.42"/>
    <col collapsed="false" customWidth="true" hidden="false" outlineLevel="0" max="28" min="28" style="61" width="20.42"/>
    <col collapsed="false" customWidth="true" hidden="false" outlineLevel="0" max="31" min="29" style="51" width="20.42"/>
    <col collapsed="false" customWidth="true" hidden="false" outlineLevel="0" max="1022" min="32" style="51" width="15.29"/>
    <col collapsed="false" customWidth="true" hidden="false" outlineLevel="0" max="1025" min="1023" style="19" width="11.57"/>
  </cols>
  <sheetData>
    <row r="1" s="111" customFormat="true" ht="194.25" hidden="false" customHeight="true" outlineLevel="0" collapsed="false">
      <c r="A1" s="6" t="s">
        <v>675</v>
      </c>
      <c r="B1" s="6" t="s">
        <v>676</v>
      </c>
      <c r="C1" s="5" t="s">
        <v>2</v>
      </c>
      <c r="D1" s="5" t="s">
        <v>1</v>
      </c>
      <c r="E1" s="6" t="s">
        <v>3</v>
      </c>
      <c r="F1" s="8" t="s">
        <v>6</v>
      </c>
      <c r="G1" s="8" t="s">
        <v>7</v>
      </c>
      <c r="H1" s="9" t="s">
        <v>8</v>
      </c>
      <c r="I1" s="21" t="s">
        <v>9</v>
      </c>
      <c r="J1" s="8" t="s">
        <v>677</v>
      </c>
      <c r="K1" s="8" t="s">
        <v>678</v>
      </c>
      <c r="L1" s="8" t="s">
        <v>679</v>
      </c>
      <c r="M1" s="102" t="s">
        <v>1103</v>
      </c>
      <c r="N1" s="103" t="s">
        <v>1104</v>
      </c>
      <c r="O1" s="103" t="s">
        <v>1105</v>
      </c>
      <c r="P1" s="104" t="s">
        <v>1106</v>
      </c>
      <c r="Q1" s="105" t="s">
        <v>1107</v>
      </c>
      <c r="R1" s="106" t="s">
        <v>1108</v>
      </c>
      <c r="S1" s="107" t="s">
        <v>1109</v>
      </c>
      <c r="T1" s="102" t="s">
        <v>1110</v>
      </c>
      <c r="U1" s="102" t="s">
        <v>1111</v>
      </c>
      <c r="V1" s="102" t="s">
        <v>1112</v>
      </c>
      <c r="W1" s="103" t="s">
        <v>1113</v>
      </c>
      <c r="X1" s="103" t="s">
        <v>1114</v>
      </c>
      <c r="Y1" s="108" t="s">
        <v>1115</v>
      </c>
      <c r="Z1" s="108" t="s">
        <v>1116</v>
      </c>
      <c r="AA1" s="109" t="s">
        <v>1117</v>
      </c>
      <c r="AB1" s="110" t="s">
        <v>1118</v>
      </c>
      <c r="AC1" s="28" t="s">
        <v>1119</v>
      </c>
      <c r="AD1" s="29" t="s">
        <v>1120</v>
      </c>
      <c r="AE1" s="29" t="s">
        <v>700</v>
      </c>
      <c r="AMI1" s="31"/>
      <c r="AMJ1" s="31"/>
    </row>
    <row r="2" s="93" customFormat="true" ht="25.5" hidden="false" customHeight="true" outlineLevel="0" collapsed="false">
      <c r="A2" s="33" t="s">
        <v>1121</v>
      </c>
      <c r="B2" s="34" t="str">
        <f aca="false">IF(A2="","saisir code MAEC (colonne A)",RIGHT(A2,4))</f>
        <v>CPRA</v>
      </c>
      <c r="C2" s="34" t="str">
        <f aca="false">IFERROR(VLOOKUP(LEFT(A2,7),Opérateur_Territoire!$B$2:$D$120,2,0),"à saisir (Opérateur_Territoire)")</f>
        <v>CA 08</v>
      </c>
      <c r="D2" s="34" t="str">
        <f aca="false">LEFT(A2,7)</f>
        <v>GE_TAIE</v>
      </c>
      <c r="E2" s="34" t="str">
        <f aca="false">IFERROR(VLOOKUP(LEFT(A2,7),Opérateur_Territoire!$B$2:$D$120,3,0),"à saisir (Opérateur_Territoire)")</f>
        <v>Captage de Tailly (Agence de l’eau Rhin-Meuse)</v>
      </c>
      <c r="F2" s="35" t="str">
        <f aca="false">IFERROR(VLOOKUP(LEFT(A2,7),Opérateur_Territoire!$B$2:$J$120,6,0),"à saisir (Opérateur_Territoire)")</f>
        <v>Chambre d'agriculture des Ardennes</v>
      </c>
      <c r="G2" s="35" t="str">
        <f aca="false">IFERROR(VLOOKUP(LEFT(A2,7),Opérateur_Territoire!$B$2:$J$120,7,0),"à saisir (Opérateur_Territoire)")</f>
        <v>1 rue Jacquemart Templeux – CS 70733 – 08000 CHARLEVILLE-MEZIERES</v>
      </c>
      <c r="H2" s="35" t="str">
        <f aca="false">IFERROR(VLOOKUP(LEFT(A2,7),Opérateur_Territoire!$B$2:$J$120,8,0),"à saisir (Opérateur_Territoire)")</f>
        <v>03 24 33 71 16 </v>
      </c>
      <c r="I2" s="35" t="str">
        <f aca="false">IFERROR(VLOOKUP(LEFT(A2,7),Opérateur_Territoire!$B$2:$J$120,9,0),"à saisir (Opérateur_Territoire)")</f>
        <v>alexandre.vermeulen@ardennes.chambagri.fr </v>
      </c>
      <c r="J2" s="37"/>
      <c r="K2" s="37"/>
      <c r="L2" s="112"/>
      <c r="M2" s="113"/>
      <c r="N2" s="114"/>
      <c r="O2" s="115"/>
      <c r="P2" s="115"/>
      <c r="Q2" s="116"/>
      <c r="R2" s="116"/>
      <c r="S2" s="117"/>
      <c r="T2" s="118"/>
      <c r="U2" s="118"/>
      <c r="V2" s="118"/>
      <c r="W2" s="114"/>
      <c r="X2" s="119"/>
      <c r="Y2" s="120"/>
      <c r="Z2" s="121"/>
      <c r="AA2" s="122"/>
      <c r="AB2" s="123"/>
      <c r="AC2" s="47"/>
      <c r="AD2" s="47"/>
      <c r="AE2" s="47"/>
      <c r="AMI2" s="19"/>
      <c r="AMJ2" s="19"/>
    </row>
    <row r="3" s="93" customFormat="true" ht="25.5" hidden="false" customHeight="true" outlineLevel="0" collapsed="false">
      <c r="A3" s="33" t="s">
        <v>1122</v>
      </c>
      <c r="B3" s="34" t="str">
        <f aca="false">IF(A3="","saisir code MAEC (colonne A)",RIGHT(A3,4))</f>
        <v>CPRA</v>
      </c>
      <c r="C3" s="34" t="str">
        <f aca="false">IFERROR(VLOOKUP(LEFT(A3,7),Opérateur_Territoire!$B$2:$D$120,2,0),"à saisir (Opérateur_Territoire)")</f>
        <v>CA 08</v>
      </c>
      <c r="D3" s="34" t="str">
        <f aca="false">LEFT(A3,7)</f>
        <v>GE_AOUE</v>
      </c>
      <c r="E3" s="34" t="str">
        <f aca="false">IFERROR(VLOOKUP(LEFT(A3,7),Opérateur_Territoire!$B$2:$D$120,3,0),"à saisir (Opérateur_Territoire)")</f>
        <v>Captages d’Aouste (Agence de l’eau Seine-Normandie)</v>
      </c>
      <c r="F3" s="35" t="str">
        <f aca="false">IFERROR(VLOOKUP(LEFT(A3,7),Opérateur_Territoire!$B$2:$J$120,6,0),"à saisir (Opérateur_Territoire)")</f>
        <v>Chambre d'agriculture des Ardennes</v>
      </c>
      <c r="G3" s="35" t="str">
        <f aca="false">IFERROR(VLOOKUP(LEFT(A3,7),Opérateur_Territoire!$B$2:$J$120,7,0),"à saisir (Opérateur_Territoire)")</f>
        <v>1 rue Jacquemart Templeux – CS 70733 – 08000 CHARLEVILLE-MEZIERES</v>
      </c>
      <c r="H3" s="35" t="str">
        <f aca="false">IFERROR(VLOOKUP(LEFT(A3,7),Opérateur_Territoire!$B$2:$J$120,8,0),"à saisir (Opérateur_Territoire)")</f>
        <v>03 24 33 71 16 </v>
      </c>
      <c r="I3" s="35" t="str">
        <f aca="false">IFERROR(VLOOKUP(LEFT(A3,7),Opérateur_Territoire!$B$2:$J$120,9,0),"à saisir (Opérateur_Territoire)")</f>
        <v>alexandre.vermeulen@ardennes.chambagri.fr </v>
      </c>
      <c r="J3" s="37"/>
      <c r="K3" s="37"/>
      <c r="L3" s="112"/>
      <c r="M3" s="113"/>
      <c r="N3" s="114"/>
      <c r="O3" s="115"/>
      <c r="P3" s="115"/>
      <c r="Q3" s="116"/>
      <c r="R3" s="116"/>
      <c r="S3" s="117"/>
      <c r="T3" s="118"/>
      <c r="U3" s="118"/>
      <c r="V3" s="118"/>
      <c r="W3" s="114"/>
      <c r="X3" s="119"/>
      <c r="Y3" s="120"/>
      <c r="Z3" s="121"/>
      <c r="AA3" s="122"/>
      <c r="AB3" s="123"/>
      <c r="AC3" s="47"/>
      <c r="AD3" s="47"/>
      <c r="AE3" s="47"/>
      <c r="AMI3" s="19"/>
      <c r="AMJ3" s="19"/>
    </row>
    <row r="4" s="93" customFormat="true" ht="25.5" hidden="false" customHeight="true" outlineLevel="0" collapsed="false">
      <c r="A4" s="33" t="s">
        <v>1123</v>
      </c>
      <c r="B4" s="34" t="str">
        <f aca="false">IF(A4="","saisir code MAEC (colonne A)",RIGHT(A4,4))</f>
        <v>CPRA</v>
      </c>
      <c r="C4" s="34" t="str">
        <f aca="false">IFERROR(VLOOKUP(LEFT(A4,7),Opérateur_Territoire!$B$2:$D$120,2,0),"à saisir (Opérateur_Territoire)")</f>
        <v>CA 08</v>
      </c>
      <c r="D4" s="34" t="str">
        <f aca="false">LEFT(A4,7)</f>
        <v>GE_RUME</v>
      </c>
      <c r="E4" s="34" t="str">
        <f aca="false">IFERROR(VLOOKUP(LEFT(A4,7),Opérateur_Territoire!$B$2:$D$120,3,0),"à saisir (Opérateur_Territoire)")</f>
        <v>Captage de Rumigny (Agence de l’eau Seine-Normandie)</v>
      </c>
      <c r="F4" s="35" t="str">
        <f aca="false">IFERROR(VLOOKUP(LEFT(A4,7),Opérateur_Territoire!$B$2:$J$120,6,0),"à saisir (Opérateur_Territoire)")</f>
        <v>Chambre d'agriculture des Ardennes</v>
      </c>
      <c r="G4" s="35" t="str">
        <f aca="false">IFERROR(VLOOKUP(LEFT(A4,7),Opérateur_Territoire!$B$2:$J$120,7,0),"à saisir (Opérateur_Territoire)")</f>
        <v>1 rue Jacquemart Templeux – CS 70733 – 08000 CHARLEVILLE-MEZIERES</v>
      </c>
      <c r="H4" s="35" t="str">
        <f aca="false">IFERROR(VLOOKUP(LEFT(A4,7),Opérateur_Territoire!$B$2:$J$120,8,0),"à saisir (Opérateur_Territoire)")</f>
        <v>03 24 33 71 16 </v>
      </c>
      <c r="I4" s="35" t="str">
        <f aca="false">IFERROR(VLOOKUP(LEFT(A4,7),Opérateur_Territoire!$B$2:$J$120,9,0),"à saisir (Opérateur_Territoire)")</f>
        <v>alexandre.vermeulen@ardennes.chambagri.fr </v>
      </c>
      <c r="J4" s="37"/>
      <c r="K4" s="37"/>
      <c r="L4" s="112"/>
      <c r="M4" s="113"/>
      <c r="N4" s="114"/>
      <c r="O4" s="115"/>
      <c r="P4" s="115"/>
      <c r="Q4" s="116"/>
      <c r="R4" s="116"/>
      <c r="S4" s="117"/>
      <c r="T4" s="118"/>
      <c r="U4" s="118"/>
      <c r="V4" s="118"/>
      <c r="W4" s="114"/>
      <c r="X4" s="119"/>
      <c r="Y4" s="120"/>
      <c r="Z4" s="121"/>
      <c r="AA4" s="122"/>
      <c r="AB4" s="123"/>
      <c r="AC4" s="47"/>
      <c r="AD4" s="47"/>
      <c r="AE4" s="47"/>
      <c r="AMI4" s="19"/>
      <c r="AMJ4" s="19"/>
    </row>
    <row r="5" s="93" customFormat="true" ht="25.5" hidden="false" customHeight="true" outlineLevel="0" collapsed="false">
      <c r="A5" s="33" t="s">
        <v>1124</v>
      </c>
      <c r="B5" s="34" t="str">
        <f aca="false">IF(A5="","saisir code MAEC (colonne A)",RIGHT(A5,4))</f>
        <v>CIFF</v>
      </c>
      <c r="C5" s="34" t="str">
        <f aca="false">IFERROR(VLOOKUP(LEFT(A5,7),Opérateur_Territoire!$B$2:$D$120,2,0),"à saisir (Opérateur_Territoire)")</f>
        <v>CA 10</v>
      </c>
      <c r="D5" s="34" t="str">
        <f aca="false">LEFT(A5,7)</f>
        <v>GE_101E</v>
      </c>
      <c r="E5" s="34" t="str">
        <f aca="false">IFERROR(VLOOKUP(LEFT(A5,7),Opérateur_Territoire!$B$2:$D$120,3,0),"à saisir (Opérateur_Territoire)")</f>
        <v>Aube – Zones humides (Agence de l’eau Seine-Normandie)</v>
      </c>
      <c r="F5" s="35" t="str">
        <f aca="false">IFERROR(VLOOKUP(LEFT(A5,7),Opérateur_Territoire!$B$2:$J$120,6,0),"à saisir (Opérateur_Territoire)")</f>
        <v>Chambre d'agriculture de l'Aube</v>
      </c>
      <c r="G5" s="35" t="str">
        <f aca="false">IFERROR(VLOOKUP(LEFT(A5,7),Opérateur_Territoire!$B$2:$J$120,7,0),"à saisir (Opérateur_Territoire)")</f>
        <v>Espace Régley – 1 bd Charles Baltet – 10000 TROYES</v>
      </c>
      <c r="H5" s="35" t="str">
        <f aca="false">IFERROR(VLOOKUP(LEFT(A5,7),Opérateur_Territoire!$B$2:$J$120,8,0),"à saisir (Opérateur_Territoire)")</f>
        <v>06 14 43 79 50</v>
      </c>
      <c r="I5" s="35" t="str">
        <f aca="false">IFERROR(VLOOKUP(LEFT(A5,7),Opérateur_Territoire!$B$2:$J$120,9,0),"à saisir (Opérateur_Territoire)")</f>
        <v>jerome.chaumontet@aube.chambagri.fr</v>
      </c>
      <c r="J5" s="37"/>
      <c r="K5" s="37"/>
      <c r="L5" s="112"/>
      <c r="M5" s="113"/>
      <c r="N5" s="114"/>
      <c r="O5" s="115"/>
      <c r="P5" s="115"/>
      <c r="Q5" s="116"/>
      <c r="R5" s="116"/>
      <c r="S5" s="117"/>
      <c r="T5" s="118"/>
      <c r="U5" s="118"/>
      <c r="V5" s="118"/>
      <c r="W5" s="114"/>
      <c r="X5" s="119"/>
      <c r="Y5" s="120"/>
      <c r="Z5" s="121"/>
      <c r="AA5" s="122"/>
      <c r="AB5" s="123"/>
      <c r="AC5" s="47"/>
      <c r="AD5" s="47"/>
      <c r="AE5" s="47"/>
      <c r="AMI5" s="19"/>
      <c r="AMJ5" s="19"/>
    </row>
    <row r="6" s="93" customFormat="true" ht="25.5" hidden="false" customHeight="true" outlineLevel="0" collapsed="false">
      <c r="A6" s="33" t="s">
        <v>1125</v>
      </c>
      <c r="B6" s="34" t="str">
        <f aca="false">IF(A6="","saisir code MAEC (colonne A)",RIGHT(A6,4))</f>
        <v>CPRA</v>
      </c>
      <c r="C6" s="34" t="str">
        <f aca="false">IFERROR(VLOOKUP(LEFT(A6,7),Opérateur_Territoire!$B$2:$D$120,2,0),"à saisir (Opérateur_Territoire)")</f>
        <v>CA 10</v>
      </c>
      <c r="D6" s="34" t="str">
        <f aca="false">LEFT(A6,7)</f>
        <v>GE_101E</v>
      </c>
      <c r="E6" s="34" t="str">
        <f aca="false">IFERROR(VLOOKUP(LEFT(A6,7),Opérateur_Territoire!$B$2:$D$120,3,0),"à saisir (Opérateur_Territoire)")</f>
        <v>Aube – Zones humides (Agence de l’eau Seine-Normandie)</v>
      </c>
      <c r="F6" s="35" t="str">
        <f aca="false">IFERROR(VLOOKUP(LEFT(A6,7),Opérateur_Territoire!$B$2:$J$120,6,0),"à saisir (Opérateur_Territoire)")</f>
        <v>Chambre d'agriculture de l'Aube</v>
      </c>
      <c r="G6" s="35" t="str">
        <f aca="false">IFERROR(VLOOKUP(LEFT(A6,7),Opérateur_Territoire!$B$2:$J$120,7,0),"à saisir (Opérateur_Territoire)")</f>
        <v>Espace Régley – 1 bd Charles Baltet – 10000 TROYES</v>
      </c>
      <c r="H6" s="35" t="str">
        <f aca="false">IFERROR(VLOOKUP(LEFT(A6,7),Opérateur_Territoire!$B$2:$J$120,8,0),"à saisir (Opérateur_Territoire)")</f>
        <v>06 14 43 79 50</v>
      </c>
      <c r="I6" s="35" t="str">
        <f aca="false">IFERROR(VLOOKUP(LEFT(A6,7),Opérateur_Territoire!$B$2:$J$120,9,0),"à saisir (Opérateur_Territoire)")</f>
        <v>jerome.chaumontet@aube.chambagri.fr</v>
      </c>
      <c r="J6" s="37"/>
      <c r="K6" s="37"/>
      <c r="L6" s="112"/>
      <c r="M6" s="113"/>
      <c r="N6" s="114"/>
      <c r="O6" s="115"/>
      <c r="P6" s="115"/>
      <c r="Q6" s="116"/>
      <c r="R6" s="116"/>
      <c r="S6" s="117"/>
      <c r="T6" s="118"/>
      <c r="U6" s="118"/>
      <c r="V6" s="118"/>
      <c r="W6" s="114"/>
      <c r="X6" s="119"/>
      <c r="Y6" s="120"/>
      <c r="Z6" s="121"/>
      <c r="AA6" s="122"/>
      <c r="AB6" s="123"/>
      <c r="AC6" s="47"/>
      <c r="AD6" s="47"/>
      <c r="AE6" s="47"/>
      <c r="AMI6" s="19"/>
      <c r="AMJ6" s="19"/>
    </row>
    <row r="7" s="93" customFormat="true" ht="25.5" hidden="false" customHeight="true" outlineLevel="0" collapsed="false">
      <c r="A7" s="33" t="s">
        <v>1126</v>
      </c>
      <c r="B7" s="34" t="str">
        <f aca="false">IF(A7="","saisir code MAEC (colonne A)",RIGHT(A7,4))</f>
        <v>CIFF</v>
      </c>
      <c r="C7" s="34" t="str">
        <f aca="false">IFERROR(VLOOKUP(LEFT(A7,7),Opérateur_Territoire!$B$2:$D$120,2,0),"à saisir (Opérateur_Territoire)")</f>
        <v>CA 10</v>
      </c>
      <c r="D7" s="34" t="str">
        <f aca="false">LEFT(A7,7)</f>
        <v>GE_10X2</v>
      </c>
      <c r="E7" s="34" t="str">
        <f aca="false">IFERROR(VLOOKUP(LEFT(A7,7),Opérateur_Territoire!$B$2:$D$120,3,0),"à saisir (Opérateur_Territoire)")</f>
        <v>Aube – Biodiversité 2</v>
      </c>
      <c r="F7" s="35" t="str">
        <f aca="false">IFERROR(VLOOKUP(LEFT(A7,7),Opérateur_Territoire!$B$2:$J$120,6,0),"à saisir (Opérateur_Territoire)")</f>
        <v>Chambre d'agriculture de l'Aube</v>
      </c>
      <c r="G7" s="35" t="str">
        <f aca="false">IFERROR(VLOOKUP(LEFT(A7,7),Opérateur_Territoire!$B$2:$J$120,7,0),"à saisir (Opérateur_Territoire)")</f>
        <v>Espace Régley – 1 bd Charles Baltet – 10000 TROYES</v>
      </c>
      <c r="H7" s="35" t="str">
        <f aca="false">IFERROR(VLOOKUP(LEFT(A7,7),Opérateur_Territoire!$B$2:$J$120,8,0),"à saisir (Opérateur_Territoire)")</f>
        <v>06 14 43 79 50</v>
      </c>
      <c r="I7" s="35" t="str">
        <f aca="false">IFERROR(VLOOKUP(LEFT(A7,7),Opérateur_Territoire!$B$2:$J$120,9,0),"à saisir (Opérateur_Territoire)")</f>
        <v>jerome.chaumontet@aube.chambagri.fr</v>
      </c>
      <c r="J7" s="37"/>
      <c r="K7" s="37"/>
      <c r="L7" s="112"/>
      <c r="M7" s="113"/>
      <c r="N7" s="114"/>
      <c r="O7" s="115"/>
      <c r="P7" s="115"/>
      <c r="Q7" s="116"/>
      <c r="R7" s="116"/>
      <c r="S7" s="117"/>
      <c r="T7" s="118"/>
      <c r="U7" s="118"/>
      <c r="V7" s="118"/>
      <c r="W7" s="114"/>
      <c r="X7" s="119"/>
      <c r="Y7" s="120"/>
      <c r="Z7" s="121"/>
      <c r="AA7" s="122"/>
      <c r="AB7" s="123"/>
      <c r="AC7" s="47"/>
      <c r="AD7" s="47"/>
      <c r="AE7" s="47"/>
      <c r="AMI7" s="19"/>
      <c r="AMJ7" s="19"/>
    </row>
    <row r="8" s="93" customFormat="true" ht="25.5" hidden="false" customHeight="true" outlineLevel="0" collapsed="false">
      <c r="A8" s="33" t="s">
        <v>1127</v>
      </c>
      <c r="B8" s="34" t="str">
        <f aca="false">IF(A8="","saisir code MAEC (colonne A)",RIGHT(A8,4))</f>
        <v>CPRA</v>
      </c>
      <c r="C8" s="34" t="str">
        <f aca="false">IFERROR(VLOOKUP(LEFT(A8,7),Opérateur_Territoire!$B$2:$D$120,2,0),"à saisir (Opérateur_Territoire)")</f>
        <v>CA 10</v>
      </c>
      <c r="D8" s="34" t="str">
        <f aca="false">LEFT(A8,7)</f>
        <v>GE_10X2</v>
      </c>
      <c r="E8" s="34" t="str">
        <f aca="false">IFERROR(VLOOKUP(LEFT(A8,7),Opérateur_Territoire!$B$2:$D$120,3,0),"à saisir (Opérateur_Territoire)")</f>
        <v>Aube – Biodiversité 2</v>
      </c>
      <c r="F8" s="35" t="str">
        <f aca="false">IFERROR(VLOOKUP(LEFT(A8,7),Opérateur_Territoire!$B$2:$J$120,6,0),"à saisir (Opérateur_Territoire)")</f>
        <v>Chambre d'agriculture de l'Aube</v>
      </c>
      <c r="G8" s="35" t="str">
        <f aca="false">IFERROR(VLOOKUP(LEFT(A8,7),Opérateur_Territoire!$B$2:$J$120,7,0),"à saisir (Opérateur_Territoire)")</f>
        <v>Espace Régley – 1 bd Charles Baltet – 10000 TROYES</v>
      </c>
      <c r="H8" s="35" t="str">
        <f aca="false">IFERROR(VLOOKUP(LEFT(A8,7),Opérateur_Territoire!$B$2:$J$120,8,0),"à saisir (Opérateur_Territoire)")</f>
        <v>06 14 43 79 50</v>
      </c>
      <c r="I8" s="35" t="str">
        <f aca="false">IFERROR(VLOOKUP(LEFT(A8,7),Opérateur_Territoire!$B$2:$J$120,9,0),"à saisir (Opérateur_Territoire)")</f>
        <v>jerome.chaumontet@aube.chambagri.fr</v>
      </c>
      <c r="J8" s="37"/>
      <c r="K8" s="37"/>
      <c r="L8" s="112"/>
      <c r="M8" s="113"/>
      <c r="N8" s="114"/>
      <c r="O8" s="115"/>
      <c r="P8" s="115"/>
      <c r="Q8" s="116"/>
      <c r="R8" s="116"/>
      <c r="S8" s="117"/>
      <c r="T8" s="118"/>
      <c r="U8" s="118"/>
      <c r="V8" s="118"/>
      <c r="W8" s="114"/>
      <c r="X8" s="119"/>
      <c r="Y8" s="120"/>
      <c r="Z8" s="121"/>
      <c r="AA8" s="122"/>
      <c r="AB8" s="123"/>
      <c r="AC8" s="47"/>
      <c r="AD8" s="47"/>
      <c r="AE8" s="47"/>
      <c r="AMI8" s="19"/>
      <c r="AMJ8" s="19"/>
    </row>
    <row r="9" s="93" customFormat="true" ht="25.5" hidden="false" customHeight="true" outlineLevel="0" collapsed="false">
      <c r="A9" s="33" t="s">
        <v>1128</v>
      </c>
      <c r="B9" s="34" t="str">
        <f aca="false">IF(A9="","saisir code MAEC (colonne A)",RIGHT(A9,4))</f>
        <v>CIFF</v>
      </c>
      <c r="C9" s="34" t="str">
        <f aca="false">IFERROR(VLOOKUP(LEFT(A9,7),Opérateur_Territoire!$B$2:$D$120,2,0),"à saisir (Opérateur_Territoire)")</f>
        <v>CA 10</v>
      </c>
      <c r="D9" s="34" t="str">
        <f aca="false">LEFT(A9,7)</f>
        <v>GE_10XE</v>
      </c>
      <c r="E9" s="34" t="str">
        <f aca="false">IFERROR(VLOOKUP(LEFT(A9,7),Opérateur_Territoire!$B$2:$D$120,3,0),"à saisir (Opérateur_Territoire)")</f>
        <v>Aube – Eau (Agence de l'eau Seine-Normandie)</v>
      </c>
      <c r="F9" s="35" t="str">
        <f aca="false">IFERROR(VLOOKUP(LEFT(A9,7),Opérateur_Territoire!$B$2:$J$120,6,0),"à saisir (Opérateur_Territoire)")</f>
        <v>Chambre d'agriculture de l'Aube</v>
      </c>
      <c r="G9" s="35" t="str">
        <f aca="false">IFERROR(VLOOKUP(LEFT(A9,7),Opérateur_Territoire!$B$2:$J$120,7,0),"à saisir (Opérateur_Territoire)")</f>
        <v>2 bis rue Jeanne d'Arc – CS 44080 – 10014 TROYES Cedex</v>
      </c>
      <c r="H9" s="35" t="str">
        <f aca="false">IFERROR(VLOOKUP(LEFT(A9,7),Opérateur_Territoire!$B$2:$J$120,8,0),"à saisir (Opérateur_Territoire)")</f>
        <v>03 25 43 72 72</v>
      </c>
      <c r="I9" s="35" t="str">
        <f aca="false">IFERROR(VLOOKUP(LEFT(A9,7),Opérateur_Territoire!$B$2:$J$120,9,0),"à saisir (Opérateur_Territoire)")</f>
        <v>contact@aube.chambagri.fr</v>
      </c>
      <c r="J9" s="37"/>
      <c r="K9" s="37"/>
      <c r="L9" s="112"/>
      <c r="M9" s="113"/>
      <c r="N9" s="114"/>
      <c r="O9" s="115"/>
      <c r="P9" s="115"/>
      <c r="Q9" s="116"/>
      <c r="R9" s="116"/>
      <c r="S9" s="117"/>
      <c r="T9" s="118"/>
      <c r="U9" s="118"/>
      <c r="V9" s="118"/>
      <c r="W9" s="114"/>
      <c r="X9" s="119"/>
      <c r="Y9" s="120"/>
      <c r="Z9" s="121"/>
      <c r="AA9" s="122"/>
      <c r="AB9" s="123"/>
      <c r="AC9" s="47"/>
      <c r="AD9" s="47"/>
      <c r="AE9" s="47"/>
      <c r="AMI9" s="19"/>
      <c r="AMJ9" s="19"/>
    </row>
    <row r="10" s="93" customFormat="true" ht="25.5" hidden="false" customHeight="true" outlineLevel="0" collapsed="false">
      <c r="A10" s="33" t="s">
        <v>1129</v>
      </c>
      <c r="B10" s="34" t="str">
        <f aca="false">IF(A10="","saisir code MAEC (colonne A)",RIGHT(A10,4))</f>
        <v>CPRA</v>
      </c>
      <c r="C10" s="34" t="str">
        <f aca="false">IFERROR(VLOOKUP(LEFT(A10,7),Opérateur_Territoire!$B$2:$D$120,2,0),"à saisir (Opérateur_Territoire)")</f>
        <v>CA 10</v>
      </c>
      <c r="D10" s="34" t="str">
        <f aca="false">LEFT(A10,7)</f>
        <v>GE_10XE</v>
      </c>
      <c r="E10" s="34" t="str">
        <f aca="false">IFERROR(VLOOKUP(LEFT(A10,7),Opérateur_Territoire!$B$2:$D$120,3,0),"à saisir (Opérateur_Territoire)")</f>
        <v>Aube – Eau (Agence de l'eau Seine-Normandie)</v>
      </c>
      <c r="F10" s="35" t="str">
        <f aca="false">IFERROR(VLOOKUP(LEFT(A10,7),Opérateur_Territoire!$B$2:$J$120,6,0),"à saisir (Opérateur_Territoire)")</f>
        <v>Chambre d'agriculture de l'Aube</v>
      </c>
      <c r="G10" s="35" t="str">
        <f aca="false">IFERROR(VLOOKUP(LEFT(A10,7),Opérateur_Territoire!$B$2:$J$120,7,0),"à saisir (Opérateur_Territoire)")</f>
        <v>2 bis rue Jeanne d'Arc – CS 44080 – 10014 TROYES Cedex</v>
      </c>
      <c r="H10" s="35" t="str">
        <f aca="false">IFERROR(VLOOKUP(LEFT(A10,7),Opérateur_Territoire!$B$2:$J$120,8,0),"à saisir (Opérateur_Territoire)")</f>
        <v>03 25 43 72 72</v>
      </c>
      <c r="I10" s="35" t="str">
        <f aca="false">IFERROR(VLOOKUP(LEFT(A10,7),Opérateur_Territoire!$B$2:$J$120,9,0),"à saisir (Opérateur_Territoire)")</f>
        <v>contact@aube.chambagri.fr</v>
      </c>
      <c r="J10" s="37"/>
      <c r="K10" s="37"/>
      <c r="L10" s="112"/>
      <c r="M10" s="113"/>
      <c r="N10" s="114"/>
      <c r="O10" s="115"/>
      <c r="P10" s="115"/>
      <c r="Q10" s="116"/>
      <c r="R10" s="116"/>
      <c r="S10" s="117"/>
      <c r="T10" s="118"/>
      <c r="U10" s="118"/>
      <c r="V10" s="118"/>
      <c r="W10" s="114"/>
      <c r="X10" s="119"/>
      <c r="Y10" s="120"/>
      <c r="Z10" s="121"/>
      <c r="AA10" s="122"/>
      <c r="AB10" s="123"/>
      <c r="AC10" s="47"/>
      <c r="AD10" s="47"/>
      <c r="AE10" s="47"/>
      <c r="AMI10" s="19"/>
      <c r="AMJ10" s="19"/>
    </row>
    <row r="11" s="93" customFormat="true" ht="25.5" hidden="false" customHeight="true" outlineLevel="0" collapsed="false">
      <c r="A11" s="33" t="s">
        <v>1130</v>
      </c>
      <c r="B11" s="34" t="str">
        <f aca="false">IF(A11="","saisir code MAEC (colonne A)",RIGHT(A11,4))</f>
        <v>CIFF</v>
      </c>
      <c r="C11" s="34" t="str">
        <f aca="false">IFERROR(VLOOKUP(LEFT(A11,7),Opérateur_Territoire!$B$2:$D$120,2,0),"à saisir (Opérateur_Territoire)")</f>
        <v>CA 10</v>
      </c>
      <c r="D11" s="34" t="str">
        <f aca="false">LEFT(A11,7)</f>
        <v>GE_10XN</v>
      </c>
      <c r="E11" s="34" t="str">
        <f aca="false">IFERROR(VLOOKUP(LEFT(A11,7),Opérateur_Territoire!$B$2:$D$120,3,0),"à saisir (Opérateur_Territoire)")</f>
        <v>Aube – Natura 2000</v>
      </c>
      <c r="F11" s="35" t="str">
        <f aca="false">IFERROR(VLOOKUP(LEFT(A11,7),Opérateur_Territoire!$B$2:$J$120,6,0),"à saisir (Opérateur_Territoire)")</f>
        <v>Chambre d'agriculture de l'Aube</v>
      </c>
      <c r="G11" s="35" t="str">
        <f aca="false">IFERROR(VLOOKUP(LEFT(A11,7),Opérateur_Territoire!$B$2:$J$120,7,0),"à saisir (Opérateur_Territoire)")</f>
        <v>Espace Régley – 1 bd Charles Baltet – 10000 TROYES</v>
      </c>
      <c r="H11" s="35" t="str">
        <f aca="false">IFERROR(VLOOKUP(LEFT(A11,7),Opérateur_Territoire!$B$2:$J$120,8,0),"à saisir (Opérateur_Territoire)")</f>
        <v>06 14 43 79 50</v>
      </c>
      <c r="I11" s="35" t="str">
        <f aca="false">IFERROR(VLOOKUP(LEFT(A11,7),Opérateur_Territoire!$B$2:$J$120,9,0),"à saisir (Opérateur_Territoire)")</f>
        <v>jerome.chaumontet@aube.chambagri.fr</v>
      </c>
      <c r="J11" s="37"/>
      <c r="K11" s="37"/>
      <c r="L11" s="112"/>
      <c r="M11" s="113"/>
      <c r="N11" s="114"/>
      <c r="O11" s="115"/>
      <c r="P11" s="115"/>
      <c r="Q11" s="116"/>
      <c r="R11" s="116"/>
      <c r="S11" s="117"/>
      <c r="T11" s="118"/>
      <c r="U11" s="118"/>
      <c r="V11" s="118"/>
      <c r="W11" s="114"/>
      <c r="X11" s="119"/>
      <c r="Y11" s="120"/>
      <c r="Z11" s="121"/>
      <c r="AA11" s="122"/>
      <c r="AB11" s="123"/>
      <c r="AC11" s="47"/>
      <c r="AD11" s="47"/>
      <c r="AE11" s="47"/>
      <c r="AMI11" s="19"/>
      <c r="AMJ11" s="19"/>
    </row>
    <row r="12" s="93" customFormat="true" ht="25.5" hidden="false" customHeight="true" outlineLevel="0" collapsed="false">
      <c r="A12" s="33" t="s">
        <v>1131</v>
      </c>
      <c r="B12" s="34" t="str">
        <f aca="false">IF(A12="","saisir code MAEC (colonne A)",RIGHT(A12,4))</f>
        <v>CPRA</v>
      </c>
      <c r="C12" s="34" t="str">
        <f aca="false">IFERROR(VLOOKUP(LEFT(A12,7),Opérateur_Territoire!$B$2:$D$120,2,0),"à saisir (Opérateur_Territoire)")</f>
        <v>CA 10</v>
      </c>
      <c r="D12" s="34" t="str">
        <f aca="false">LEFT(A12,7)</f>
        <v>GE_10XN</v>
      </c>
      <c r="E12" s="34" t="str">
        <f aca="false">IFERROR(VLOOKUP(LEFT(A12,7),Opérateur_Territoire!$B$2:$D$120,3,0),"à saisir (Opérateur_Territoire)")</f>
        <v>Aube – Natura 2000</v>
      </c>
      <c r="F12" s="35" t="str">
        <f aca="false">IFERROR(VLOOKUP(LEFT(A12,7),Opérateur_Territoire!$B$2:$J$120,6,0),"à saisir (Opérateur_Territoire)")</f>
        <v>Chambre d'agriculture de l'Aube</v>
      </c>
      <c r="G12" s="35" t="str">
        <f aca="false">IFERROR(VLOOKUP(LEFT(A12,7),Opérateur_Territoire!$B$2:$J$120,7,0),"à saisir (Opérateur_Territoire)")</f>
        <v>Espace Régley – 1 bd Charles Baltet – 10000 TROYES</v>
      </c>
      <c r="H12" s="35" t="str">
        <f aca="false">IFERROR(VLOOKUP(LEFT(A12,7),Opérateur_Territoire!$B$2:$J$120,8,0),"à saisir (Opérateur_Territoire)")</f>
        <v>06 14 43 79 50</v>
      </c>
      <c r="I12" s="35" t="str">
        <f aca="false">IFERROR(VLOOKUP(LEFT(A12,7),Opérateur_Territoire!$B$2:$J$120,9,0),"à saisir (Opérateur_Territoire)")</f>
        <v>jerome.chaumontet@aube.chambagri.fr</v>
      </c>
      <c r="J12" s="37"/>
      <c r="K12" s="37"/>
      <c r="L12" s="112"/>
      <c r="M12" s="113"/>
      <c r="N12" s="114"/>
      <c r="O12" s="115"/>
      <c r="P12" s="115"/>
      <c r="Q12" s="116"/>
      <c r="R12" s="116"/>
      <c r="S12" s="117"/>
      <c r="T12" s="118"/>
      <c r="U12" s="118"/>
      <c r="V12" s="118"/>
      <c r="W12" s="114"/>
      <c r="X12" s="119"/>
      <c r="Y12" s="120"/>
      <c r="Z12" s="121"/>
      <c r="AA12" s="122"/>
      <c r="AB12" s="123"/>
      <c r="AC12" s="47"/>
      <c r="AD12" s="47"/>
      <c r="AE12" s="47"/>
      <c r="AMI12" s="19"/>
      <c r="AMJ12" s="19"/>
    </row>
    <row r="13" s="93" customFormat="true" ht="25.5" hidden="false" customHeight="true" outlineLevel="0" collapsed="false">
      <c r="A13" s="33" t="s">
        <v>1132</v>
      </c>
      <c r="B13" s="34" t="str">
        <f aca="false">IF(A13="","saisir code MAEC (colonne A)",RIGHT(A13,4))</f>
        <v>CIFF</v>
      </c>
      <c r="C13" s="34" t="str">
        <f aca="false">IFERROR(VLOOKUP(LEFT(A13,7),Opérateur_Territoire!$B$2:$D$120,2,0),"à saisir (Opérateur_Territoire)")</f>
        <v>CA 51</v>
      </c>
      <c r="D13" s="34" t="str">
        <f aca="false">LEFT(A13,7)</f>
        <v>GE_51XE</v>
      </c>
      <c r="E13" s="34" t="str">
        <f aca="false">IFERROR(VLOOKUP(LEFT(A13,7),Opérateur_Territoire!$B$2:$D$120,3,0),"à saisir (Opérateur_Territoire)")</f>
        <v>Marne – Captages Seine-Normandie</v>
      </c>
      <c r="F13" s="35" t="str">
        <f aca="false">IFERROR(VLOOKUP(LEFT(A13,7),Opérateur_Territoire!$B$2:$J$120,6,0),"à saisir (Opérateur_Territoire)")</f>
        <v>Chambre d'agriculture de la Marne</v>
      </c>
      <c r="G13" s="35" t="str">
        <f aca="false">IFERROR(VLOOKUP(LEFT(A13,7),Opérateur_Territoire!$B$2:$J$120,7,0),"à saisir (Opérateur_Territoire)")</f>
        <v>Complexe agricole du Mont Bernard
Route de Suippes
CS 90525
51009 CHALONS-EN-CHAMPAGNE CEDEX</v>
      </c>
      <c r="H13" s="35" t="str">
        <f aca="false">IFERROR(VLOOKUP(LEFT(A13,7),Opérateur_Territoire!$B$2:$J$120,8,0),"à saisir (Opérateur_Territoire)")</f>
        <v>03 26 77 36 50</v>
      </c>
      <c r="I13" s="35" t="str">
        <f aca="false">IFERROR(VLOOKUP(LEFT(A13,7),Opérateur_Territoire!$B$2:$J$120,9,0),"à saisir (Opérateur_Territoire)")</f>
        <v>anais.delbarre@marne.chambagri.fr
estelle.murgia@marne.chambagri.fr
guillaume.turck@marne.chambagri.fr</v>
      </c>
      <c r="J13" s="37"/>
      <c r="K13" s="37"/>
      <c r="L13" s="112"/>
      <c r="M13" s="113"/>
      <c r="N13" s="114"/>
      <c r="O13" s="115"/>
      <c r="P13" s="115"/>
      <c r="Q13" s="116"/>
      <c r="R13" s="116"/>
      <c r="S13" s="117"/>
      <c r="T13" s="118"/>
      <c r="U13" s="118"/>
      <c r="V13" s="118"/>
      <c r="W13" s="114"/>
      <c r="X13" s="119"/>
      <c r="Y13" s="120"/>
      <c r="Z13" s="121"/>
      <c r="AA13" s="122"/>
      <c r="AB13" s="123"/>
      <c r="AC13" s="47"/>
      <c r="AD13" s="47"/>
      <c r="AE13" s="47"/>
      <c r="AMI13" s="19"/>
      <c r="AMJ13" s="19"/>
    </row>
    <row r="14" s="93" customFormat="true" ht="25.5" hidden="false" customHeight="true" outlineLevel="0" collapsed="false">
      <c r="A14" s="33" t="s">
        <v>1133</v>
      </c>
      <c r="B14" s="34" t="str">
        <f aca="false">IF(A14="","saisir code MAEC (colonne A)",RIGHT(A14,4))</f>
        <v>CPRA</v>
      </c>
      <c r="C14" s="34" t="str">
        <f aca="false">IFERROR(VLOOKUP(LEFT(A14,7),Opérateur_Territoire!$B$2:$D$120,2,0),"à saisir (Opérateur_Territoire)")</f>
        <v>CA 51</v>
      </c>
      <c r="D14" s="34" t="str">
        <f aca="false">LEFT(A14,7)</f>
        <v>GE_51XE</v>
      </c>
      <c r="E14" s="34" t="str">
        <f aca="false">IFERROR(VLOOKUP(LEFT(A14,7),Opérateur_Territoire!$B$2:$D$120,3,0),"à saisir (Opérateur_Territoire)")</f>
        <v>Marne – Captages Seine-Normandie</v>
      </c>
      <c r="F14" s="35" t="str">
        <f aca="false">IFERROR(VLOOKUP(LEFT(A14,7),Opérateur_Territoire!$B$2:$J$120,6,0),"à saisir (Opérateur_Territoire)")</f>
        <v>Chambre d'agriculture de la Marne</v>
      </c>
      <c r="G14" s="35" t="str">
        <f aca="false">IFERROR(VLOOKUP(LEFT(A14,7),Opérateur_Territoire!$B$2:$J$120,7,0),"à saisir (Opérateur_Territoire)")</f>
        <v>Complexe agricole du Mont Bernard
Route de Suippes
CS 90525
51009 CHALONS-EN-CHAMPAGNE CEDEX</v>
      </c>
      <c r="H14" s="35" t="str">
        <f aca="false">IFERROR(VLOOKUP(LEFT(A14,7),Opérateur_Territoire!$B$2:$J$120,8,0),"à saisir (Opérateur_Territoire)")</f>
        <v>03 26 77 36 50</v>
      </c>
      <c r="I14" s="35" t="str">
        <f aca="false">IFERROR(VLOOKUP(LEFT(A14,7),Opérateur_Territoire!$B$2:$J$120,9,0),"à saisir (Opérateur_Territoire)")</f>
        <v>anais.delbarre@marne.chambagri.fr
estelle.murgia@marne.chambagri.fr
guillaume.turck@marne.chambagri.fr</v>
      </c>
      <c r="J14" s="37"/>
      <c r="K14" s="37"/>
      <c r="L14" s="112"/>
      <c r="M14" s="113"/>
      <c r="N14" s="114"/>
      <c r="O14" s="115"/>
      <c r="P14" s="115"/>
      <c r="Q14" s="116"/>
      <c r="R14" s="116"/>
      <c r="S14" s="117"/>
      <c r="T14" s="118"/>
      <c r="U14" s="118"/>
      <c r="V14" s="118"/>
      <c r="W14" s="114"/>
      <c r="X14" s="119"/>
      <c r="Y14" s="120"/>
      <c r="Z14" s="121"/>
      <c r="AA14" s="122"/>
      <c r="AB14" s="123"/>
      <c r="AC14" s="47"/>
      <c r="AD14" s="47"/>
      <c r="AE14" s="47"/>
      <c r="AMI14" s="19"/>
      <c r="AMJ14" s="19"/>
    </row>
    <row r="15" s="93" customFormat="true" ht="25.5" hidden="false" customHeight="true" outlineLevel="0" collapsed="false">
      <c r="A15" s="33" t="s">
        <v>1134</v>
      </c>
      <c r="B15" s="34" t="str">
        <f aca="false">IF(A15="","saisir code MAEC (colonne A)",RIGHT(A15,4))</f>
        <v>CIFF</v>
      </c>
      <c r="C15" s="34" t="str">
        <f aca="false">IFERROR(VLOOKUP(LEFT(A15,7),Opérateur_Territoire!$B$2:$D$120,2,0),"à saisir (Opérateur_Territoire)")</f>
        <v>CA 52</v>
      </c>
      <c r="D15" s="34" t="str">
        <f aca="false">LEFT(A15,7)</f>
        <v>GE_052N</v>
      </c>
      <c r="E15" s="34" t="str">
        <f aca="false">IFERROR(VLOOKUP(LEFT(A15,7),Opérateur_Territoire!$B$2:$D$120,3,0),"à saisir (Opérateur_Territoire)")</f>
        <v>Haute-Marne – Natura 2000</v>
      </c>
      <c r="F15" s="35" t="str">
        <f aca="false">IFERROR(VLOOKUP(LEFT(A15,7),Opérateur_Territoire!$B$2:$J$120,6,0),"à saisir (Opérateur_Territoire)")</f>
        <v>Chambre d'agriculture de la Haute-Marne</v>
      </c>
      <c r="G15" s="35" t="str">
        <f aca="false">IFERROR(VLOOKUP(LEFT(A15,7),Opérateur_Territoire!$B$2:$J$120,7,0),"à saisir (Opérateur_Territoire)")</f>
        <v>26 avenue du 109° RI – BP 82138 – 52011 CHAUMONT Cedex 09</v>
      </c>
      <c r="H15" s="35" t="str">
        <f aca="false">IFERROR(VLOOKUP(LEFT(A15,7),Opérateur_Territoire!$B$2:$J$120,8,0),"à saisir (Opérateur_Territoire)")</f>
        <v>06.09.75.20.82 – 06.03.91.73.85</v>
      </c>
      <c r="I15" s="35" t="str">
        <f aca="false">IFERROR(VLOOKUP(LEFT(A15,7),Opérateur_Territoire!$B$2:$J$120,9,0),"à saisir (Opérateur_Territoire)")</f>
        <v>cdoubre@haute-marne.chambagri.fr ; jherel@haute-marne.chambagri.fr</v>
      </c>
      <c r="J15" s="37"/>
      <c r="K15" s="37"/>
      <c r="L15" s="112"/>
      <c r="M15" s="113"/>
      <c r="N15" s="114"/>
      <c r="O15" s="115"/>
      <c r="P15" s="115"/>
      <c r="Q15" s="116"/>
      <c r="R15" s="116"/>
      <c r="S15" s="117"/>
      <c r="T15" s="118"/>
      <c r="U15" s="118"/>
      <c r="V15" s="118"/>
      <c r="W15" s="114"/>
      <c r="X15" s="119"/>
      <c r="Y15" s="120"/>
      <c r="Z15" s="121"/>
      <c r="AA15" s="122"/>
      <c r="AB15" s="123"/>
      <c r="AC15" s="47"/>
      <c r="AD15" s="47"/>
      <c r="AE15" s="47"/>
      <c r="AMI15" s="19"/>
      <c r="AMJ15" s="19"/>
    </row>
    <row r="16" s="93" customFormat="true" ht="25.5" hidden="false" customHeight="true" outlineLevel="0" collapsed="false">
      <c r="A16" s="33" t="s">
        <v>1135</v>
      </c>
      <c r="B16" s="34" t="str">
        <f aca="false">IF(A16="","saisir code MAEC (colonne A)",RIGHT(A16,4))</f>
        <v>CPRA</v>
      </c>
      <c r="C16" s="34" t="str">
        <f aca="false">IFERROR(VLOOKUP(LEFT(A16,7),Opérateur_Territoire!$B$2:$D$120,2,0),"à saisir (Opérateur_Territoire)")</f>
        <v>CA 52</v>
      </c>
      <c r="D16" s="34" t="str">
        <f aca="false">LEFT(A16,7)</f>
        <v>GE_052N</v>
      </c>
      <c r="E16" s="34" t="str">
        <f aca="false">IFERROR(VLOOKUP(LEFT(A16,7),Opérateur_Territoire!$B$2:$D$120,3,0),"à saisir (Opérateur_Territoire)")</f>
        <v>Haute-Marne – Natura 2000</v>
      </c>
      <c r="F16" s="35" t="str">
        <f aca="false">IFERROR(VLOOKUP(LEFT(A16,7),Opérateur_Territoire!$B$2:$J$120,6,0),"à saisir (Opérateur_Territoire)")</f>
        <v>Chambre d'agriculture de la Haute-Marne</v>
      </c>
      <c r="G16" s="35" t="str">
        <f aca="false">IFERROR(VLOOKUP(LEFT(A16,7),Opérateur_Territoire!$B$2:$J$120,7,0),"à saisir (Opérateur_Territoire)")</f>
        <v>26 avenue du 109° RI – BP 82138 – 52011 CHAUMONT Cedex 09</v>
      </c>
      <c r="H16" s="35" t="str">
        <f aca="false">IFERROR(VLOOKUP(LEFT(A16,7),Opérateur_Territoire!$B$2:$J$120,8,0),"à saisir (Opérateur_Territoire)")</f>
        <v>06.09.75.20.82 – 06.03.91.73.85</v>
      </c>
      <c r="I16" s="35" t="str">
        <f aca="false">IFERROR(VLOOKUP(LEFT(A16,7),Opérateur_Territoire!$B$2:$J$120,9,0),"à saisir (Opérateur_Territoire)")</f>
        <v>cdoubre@haute-marne.chambagri.fr ; jherel@haute-marne.chambagri.fr</v>
      </c>
      <c r="J16" s="37"/>
      <c r="K16" s="37"/>
      <c r="L16" s="112"/>
      <c r="M16" s="113"/>
      <c r="N16" s="114"/>
      <c r="O16" s="115"/>
      <c r="P16" s="115"/>
      <c r="Q16" s="116"/>
      <c r="R16" s="116"/>
      <c r="S16" s="117"/>
      <c r="T16" s="118"/>
      <c r="U16" s="118"/>
      <c r="V16" s="118"/>
      <c r="W16" s="114"/>
      <c r="X16" s="119"/>
      <c r="Y16" s="120"/>
      <c r="Z16" s="121"/>
      <c r="AA16" s="122"/>
      <c r="AB16" s="123"/>
      <c r="AC16" s="47"/>
      <c r="AD16" s="47"/>
      <c r="AE16" s="47"/>
      <c r="AMI16" s="19"/>
      <c r="AMJ16" s="19"/>
    </row>
    <row r="17" s="93" customFormat="true" ht="25.5" hidden="false" customHeight="true" outlineLevel="0" collapsed="false">
      <c r="A17" s="33" t="s">
        <v>1136</v>
      </c>
      <c r="B17" s="34" t="str">
        <f aca="false">IF(A17="","saisir code MAEC (colonne A)",RIGHT(A17,4))</f>
        <v>CPRA</v>
      </c>
      <c r="C17" s="34" t="str">
        <f aca="false">IFERROR(VLOOKUP(LEFT(A17,7),Opérateur_Territoire!$B$2:$D$120,2,0),"à saisir (Opérateur_Territoire)")</f>
        <v>CA 52</v>
      </c>
      <c r="D17" s="34" t="str">
        <f aca="false">LEFT(A17,7)</f>
        <v>GE_521H</v>
      </c>
      <c r="E17" s="34" t="str">
        <f aca="false">IFERROR(VLOOKUP(LEFT(A17,7),Opérateur_Territoire!$B$2:$D$120,3,0),"à saisir (Opérateur_Territoire)")</f>
        <v>Haute-Marne – Herbe, élevage, infrastructures agro-écologiques (Agence de l'eau Rhin-Meuse)</v>
      </c>
      <c r="F17" s="35" t="str">
        <f aca="false">IFERROR(VLOOKUP(LEFT(A17,7),Opérateur_Territoire!$B$2:$J$120,6,0),"à saisir (Opérateur_Territoire)")</f>
        <v>Chambre d'agriculture de la Haute-Marne</v>
      </c>
      <c r="G17" s="35" t="str">
        <f aca="false">IFERROR(VLOOKUP(LEFT(A17,7),Opérateur_Territoire!$B$2:$J$120,7,0),"à saisir (Opérateur_Territoire)")</f>
        <v>26 avenue du 109° RI – BP 82138 – 52011 CHAUMONT Cedex 09</v>
      </c>
      <c r="H17" s="35" t="str">
        <f aca="false">IFERROR(VLOOKUP(LEFT(A17,7),Opérateur_Territoire!$B$2:$J$120,8,0),"à saisir (Opérateur_Territoire)")</f>
        <v>06.09.75.20.82 – 06.03.91.73.85</v>
      </c>
      <c r="I17" s="35" t="str">
        <f aca="false">IFERROR(VLOOKUP(LEFT(A17,7),Opérateur_Territoire!$B$2:$J$120,9,0),"à saisir (Opérateur_Territoire)")</f>
        <v>cdoubre@haute-marne.chambagri.fr ; jherel@haute-marne.chambagri.fr</v>
      </c>
      <c r="J17" s="37"/>
      <c r="K17" s="37"/>
      <c r="L17" s="112"/>
      <c r="M17" s="113"/>
      <c r="N17" s="114"/>
      <c r="O17" s="115"/>
      <c r="P17" s="115"/>
      <c r="Q17" s="116"/>
      <c r="R17" s="116"/>
      <c r="S17" s="117"/>
      <c r="T17" s="118"/>
      <c r="U17" s="118"/>
      <c r="V17" s="118"/>
      <c r="W17" s="114"/>
      <c r="X17" s="119"/>
      <c r="Y17" s="120"/>
      <c r="Z17" s="121"/>
      <c r="AA17" s="122"/>
      <c r="AB17" s="123"/>
      <c r="AC17" s="47"/>
      <c r="AD17" s="47"/>
      <c r="AE17" s="47"/>
      <c r="AMI17" s="19"/>
      <c r="AMJ17" s="19"/>
    </row>
    <row r="18" s="93" customFormat="true" ht="25.5" hidden="false" customHeight="true" outlineLevel="0" collapsed="false">
      <c r="A18" s="33" t="s">
        <v>1137</v>
      </c>
      <c r="B18" s="34" t="str">
        <f aca="false">IF(A18="","saisir code MAEC (colonne A)",RIGHT(A18,4))</f>
        <v>CIFF</v>
      </c>
      <c r="C18" s="34" t="str">
        <f aca="false">IFERROR(VLOOKUP(LEFT(A18,7),Opérateur_Territoire!$B$2:$D$120,2,0),"à saisir (Opérateur_Territoire)")</f>
        <v>CA 52</v>
      </c>
      <c r="D18" s="34" t="str">
        <f aca="false">LEFT(A18,7)</f>
        <v>GE_52XE</v>
      </c>
      <c r="E18" s="34" t="str">
        <f aca="false">IFERROR(VLOOKUP(LEFT(A18,7),Opérateur_Territoire!$B$2:$D$120,3,0),"à saisir (Opérateur_Territoire)")</f>
        <v>Haute-Marne – Captages Seine-Normandie</v>
      </c>
      <c r="F18" s="35" t="str">
        <f aca="false">IFERROR(VLOOKUP(LEFT(A18,7),Opérateur_Territoire!$B$2:$J$120,6,0),"à saisir (Opérateur_Territoire)")</f>
        <v>Chambre d'agriculture de la Haute-Marne</v>
      </c>
      <c r="G18" s="35" t="str">
        <f aca="false">IFERROR(VLOOKUP(LEFT(A18,7),Opérateur_Territoire!$B$2:$J$120,7,0),"à saisir (Opérateur_Territoire)")</f>
        <v>26 avenue du 109° RI – BP 82138 – 52011 CHAUMONT Cedex 09</v>
      </c>
      <c r="H18" s="35" t="str">
        <f aca="false">IFERROR(VLOOKUP(LEFT(A18,7),Opérateur_Territoire!$B$2:$J$120,8,0),"à saisir (Opérateur_Territoire)")</f>
        <v>03.25.35.00.60</v>
      </c>
      <c r="I18" s="35" t="str">
        <f aca="false">IFERROR(VLOOKUP(LEFT(A18,7),Opérateur_Territoire!$B$2:$J$120,9,0),"à saisir (Opérateur_Territoire)")</f>
        <v>accueil@haute-marne.chambagri.fr</v>
      </c>
      <c r="J18" s="37"/>
      <c r="K18" s="37"/>
      <c r="L18" s="112"/>
      <c r="M18" s="113"/>
      <c r="N18" s="114"/>
      <c r="O18" s="115"/>
      <c r="P18" s="115"/>
      <c r="Q18" s="116"/>
      <c r="R18" s="116"/>
      <c r="S18" s="117"/>
      <c r="T18" s="118"/>
      <c r="U18" s="118"/>
      <c r="V18" s="118"/>
      <c r="W18" s="114"/>
      <c r="X18" s="119"/>
      <c r="Y18" s="120"/>
      <c r="Z18" s="121"/>
      <c r="AA18" s="122"/>
      <c r="AB18" s="123"/>
      <c r="AC18" s="47"/>
      <c r="AD18" s="47"/>
      <c r="AE18" s="47"/>
      <c r="AMI18" s="19"/>
      <c r="AMJ18" s="19"/>
    </row>
    <row r="19" s="93" customFormat="true" ht="25.5" hidden="false" customHeight="true" outlineLevel="0" collapsed="false">
      <c r="A19" s="33" t="s">
        <v>1138</v>
      </c>
      <c r="B19" s="34" t="str">
        <f aca="false">IF(A19="","saisir code MAEC (colonne A)",RIGHT(A19,4))</f>
        <v>CPRA</v>
      </c>
      <c r="C19" s="34" t="str">
        <f aca="false">IFERROR(VLOOKUP(LEFT(A19,7),Opérateur_Territoire!$B$2:$D$120,2,0),"à saisir (Opérateur_Territoire)")</f>
        <v>CA 52</v>
      </c>
      <c r="D19" s="34" t="str">
        <f aca="false">LEFT(A19,7)</f>
        <v>GE_52XE</v>
      </c>
      <c r="E19" s="34" t="str">
        <f aca="false">IFERROR(VLOOKUP(LEFT(A19,7),Opérateur_Territoire!$B$2:$D$120,3,0),"à saisir (Opérateur_Territoire)")</f>
        <v>Haute-Marne – Captages Seine-Normandie</v>
      </c>
      <c r="F19" s="35" t="str">
        <f aca="false">IFERROR(VLOOKUP(LEFT(A19,7),Opérateur_Territoire!$B$2:$J$120,6,0),"à saisir (Opérateur_Territoire)")</f>
        <v>Chambre d'agriculture de la Haute-Marne</v>
      </c>
      <c r="G19" s="35" t="str">
        <f aca="false">IFERROR(VLOOKUP(LEFT(A19,7),Opérateur_Territoire!$B$2:$J$120,7,0),"à saisir (Opérateur_Territoire)")</f>
        <v>26 avenue du 109° RI – BP 82138 – 52011 CHAUMONT Cedex 09</v>
      </c>
      <c r="H19" s="35" t="str">
        <f aca="false">IFERROR(VLOOKUP(LEFT(A19,7),Opérateur_Territoire!$B$2:$J$120,8,0),"à saisir (Opérateur_Territoire)")</f>
        <v>03.25.35.00.60</v>
      </c>
      <c r="I19" s="35" t="str">
        <f aca="false">IFERROR(VLOOKUP(LEFT(A19,7),Opérateur_Territoire!$B$2:$J$120,9,0),"à saisir (Opérateur_Territoire)")</f>
        <v>accueil@haute-marne.chambagri.fr</v>
      </c>
      <c r="J19" s="37"/>
      <c r="K19" s="37"/>
      <c r="L19" s="112"/>
      <c r="M19" s="113"/>
      <c r="N19" s="114"/>
      <c r="O19" s="115"/>
      <c r="P19" s="115"/>
      <c r="Q19" s="116"/>
      <c r="R19" s="116"/>
      <c r="S19" s="117"/>
      <c r="T19" s="118"/>
      <c r="U19" s="118"/>
      <c r="V19" s="118"/>
      <c r="W19" s="114"/>
      <c r="X19" s="119"/>
      <c r="Y19" s="120"/>
      <c r="Z19" s="121"/>
      <c r="AA19" s="122"/>
      <c r="AB19" s="123"/>
      <c r="AC19" s="47"/>
      <c r="AD19" s="47"/>
      <c r="AE19" s="47"/>
      <c r="AMI19" s="19"/>
      <c r="AMJ19" s="19"/>
    </row>
    <row r="20" s="93" customFormat="true" ht="25.5" hidden="false" customHeight="true" outlineLevel="0" collapsed="false">
      <c r="A20" s="33" t="s">
        <v>1139</v>
      </c>
      <c r="B20" s="34" t="str">
        <f aca="false">IF(A20="","saisir code MAEC (colonne A)",RIGHT(A20,4))</f>
        <v>CPRA</v>
      </c>
      <c r="C20" s="34" t="str">
        <f aca="false">IFERROR(VLOOKUP(LEFT(A20,7),Opérateur_Territoire!$B$2:$D$120,2,0),"à saisir (Opérateur_Territoire)")</f>
        <v>CA 55</v>
      </c>
      <c r="D20" s="34" t="str">
        <f aca="false">LEFT(A20,7)</f>
        <v>GE_55RE</v>
      </c>
      <c r="E20" s="34" t="str">
        <f aca="false">IFERROR(VLOOKUP(LEFT(A20,7),Opérateur_Territoire!$B$2:$D$120,3,0),"à saisir (Opérateur_Territoire)")</f>
        <v>Meuse – Captages Rhin-Meuse</v>
      </c>
      <c r="F20" s="35" t="str">
        <f aca="false">IFERROR(VLOOKUP(LEFT(A20,7),Opérateur_Territoire!$B$2:$J$120,6,0),"à saisir (Opérateur_Territoire)")</f>
        <v>Chambre d'agriculture de la Meuse</v>
      </c>
      <c r="G20" s="35" t="str">
        <f aca="false">IFERROR(VLOOKUP(LEFT(A20,7),Opérateur_Territoire!$B$2:$J$120,7,0),"à saisir (Opérateur_Territoire)")</f>
        <v>Les Roises – Savonnières-devant-Bar – CS 10229 – 55005 BAR-LE-DUC CEDEX</v>
      </c>
      <c r="H20" s="35" t="str">
        <f aca="false">IFERROR(VLOOKUP(LEFT(A20,7),Opérateur_Territoire!$B$2:$J$120,8,0),"à saisir (Opérateur_Territoire)")</f>
        <v>03 29 76 81 43</v>
      </c>
      <c r="I20" s="35" t="str">
        <f aca="false">IFERROR(VLOOKUP(LEFT(A20,7),Opérateur_Territoire!$B$2:$J$120,9,0),"à saisir (Opérateur_Territoire)")</f>
        <v>evelyne.guilitte@meuse.chambagri.fr</v>
      </c>
      <c r="J20" s="37"/>
      <c r="K20" s="37"/>
      <c r="L20" s="112"/>
      <c r="M20" s="113"/>
      <c r="N20" s="114"/>
      <c r="O20" s="115"/>
      <c r="P20" s="115"/>
      <c r="Q20" s="116"/>
      <c r="R20" s="116"/>
      <c r="S20" s="117"/>
      <c r="T20" s="118"/>
      <c r="U20" s="118"/>
      <c r="V20" s="118"/>
      <c r="W20" s="114"/>
      <c r="X20" s="119"/>
      <c r="Y20" s="120"/>
      <c r="Z20" s="121"/>
      <c r="AA20" s="122"/>
      <c r="AB20" s="123"/>
      <c r="AC20" s="47"/>
      <c r="AD20" s="47"/>
      <c r="AE20" s="47"/>
      <c r="AMI20" s="19"/>
      <c r="AMJ20" s="19"/>
    </row>
    <row r="21" s="93" customFormat="true" ht="25.5" hidden="false" customHeight="true" outlineLevel="0" collapsed="false">
      <c r="A21" s="33" t="s">
        <v>1140</v>
      </c>
      <c r="B21" s="34" t="str">
        <f aca="false">IF(A21="","saisir code MAEC (colonne A)",RIGHT(A21,4))</f>
        <v>CIFF</v>
      </c>
      <c r="C21" s="34" t="str">
        <f aca="false">IFERROR(VLOOKUP(LEFT(A21,7),Opérateur_Territoire!$B$2:$D$120,2,0),"à saisir (Opérateur_Territoire)")</f>
        <v>CA 55</v>
      </c>
      <c r="D21" s="34" t="str">
        <f aca="false">LEFT(A21,7)</f>
        <v>GE_55SE</v>
      </c>
      <c r="E21" s="34" t="str">
        <f aca="false">IFERROR(VLOOKUP(LEFT(A21,7),Opérateur_Territoire!$B$2:$D$120,3,0),"à saisir (Opérateur_Territoire)")</f>
        <v>Meuse – Captages Seine-Normandie</v>
      </c>
      <c r="F21" s="35" t="str">
        <f aca="false">IFERROR(VLOOKUP(LEFT(A21,7),Opérateur_Territoire!$B$2:$J$120,6,0),"à saisir (Opérateur_Territoire)")</f>
        <v>Chambre d'agriculture de la Meuse</v>
      </c>
      <c r="G21" s="35" t="str">
        <f aca="false">IFERROR(VLOOKUP(LEFT(A21,7),Opérateur_Territoire!$B$2:$J$120,7,0),"à saisir (Opérateur_Territoire)")</f>
        <v>Les Roises – Savonnières-devant-Bar – CS 10229 – 55005 BAR-LE-DUC CEDEX</v>
      </c>
      <c r="H21" s="35" t="str">
        <f aca="false">IFERROR(VLOOKUP(LEFT(A21,7),Opérateur_Territoire!$B$2:$J$120,8,0),"à saisir (Opérateur_Territoire)")</f>
        <v>03 29 76 81 43</v>
      </c>
      <c r="I21" s="35" t="str">
        <f aca="false">IFERROR(VLOOKUP(LEFT(A21,7),Opérateur_Territoire!$B$2:$J$120,9,0),"à saisir (Opérateur_Territoire)")</f>
        <v>evelyne.guilitte@meuse.chambagri.fr</v>
      </c>
      <c r="J21" s="37"/>
      <c r="K21" s="37"/>
      <c r="L21" s="112"/>
      <c r="M21" s="113"/>
      <c r="N21" s="114"/>
      <c r="O21" s="115"/>
      <c r="P21" s="115"/>
      <c r="Q21" s="116"/>
      <c r="R21" s="116"/>
      <c r="S21" s="117"/>
      <c r="T21" s="118"/>
      <c r="U21" s="118"/>
      <c r="V21" s="118"/>
      <c r="W21" s="114"/>
      <c r="X21" s="119"/>
      <c r="Y21" s="120"/>
      <c r="Z21" s="121"/>
      <c r="AA21" s="122"/>
      <c r="AB21" s="123"/>
      <c r="AC21" s="47"/>
      <c r="AD21" s="47"/>
      <c r="AE21" s="47"/>
      <c r="AMI21" s="19"/>
      <c r="AMJ21" s="19"/>
    </row>
    <row r="22" s="93" customFormat="true" ht="25.5" hidden="false" customHeight="true" outlineLevel="0" collapsed="false">
      <c r="A22" s="33" t="s">
        <v>1141</v>
      </c>
      <c r="B22" s="34" t="str">
        <f aca="false">IF(A22="","saisir code MAEC (colonne A)",RIGHT(A22,4))</f>
        <v>CPRA</v>
      </c>
      <c r="C22" s="34" t="str">
        <f aca="false">IFERROR(VLOOKUP(LEFT(A22,7),Opérateur_Territoire!$B$2:$D$120,2,0),"à saisir (Opérateur_Territoire)")</f>
        <v>CA 55</v>
      </c>
      <c r="D22" s="34" t="str">
        <f aca="false">LEFT(A22,7)</f>
        <v>GE_55SE</v>
      </c>
      <c r="E22" s="34" t="str">
        <f aca="false">IFERROR(VLOOKUP(LEFT(A22,7),Opérateur_Territoire!$B$2:$D$120,3,0),"à saisir (Opérateur_Territoire)")</f>
        <v>Meuse – Captages Seine-Normandie</v>
      </c>
      <c r="F22" s="35" t="str">
        <f aca="false">IFERROR(VLOOKUP(LEFT(A22,7),Opérateur_Territoire!$B$2:$J$120,6,0),"à saisir (Opérateur_Territoire)")</f>
        <v>Chambre d'agriculture de la Meuse</v>
      </c>
      <c r="G22" s="35" t="str">
        <f aca="false">IFERROR(VLOOKUP(LEFT(A22,7),Opérateur_Territoire!$B$2:$J$120,7,0),"à saisir (Opérateur_Territoire)")</f>
        <v>Les Roises – Savonnières-devant-Bar – CS 10229 – 55005 BAR-LE-DUC CEDEX</v>
      </c>
      <c r="H22" s="35" t="str">
        <f aca="false">IFERROR(VLOOKUP(LEFT(A22,7),Opérateur_Territoire!$B$2:$J$120,8,0),"à saisir (Opérateur_Territoire)")</f>
        <v>03 29 76 81 43</v>
      </c>
      <c r="I22" s="35" t="str">
        <f aca="false">IFERROR(VLOOKUP(LEFT(A22,7),Opérateur_Territoire!$B$2:$J$120,9,0),"à saisir (Opérateur_Territoire)")</f>
        <v>evelyne.guilitte@meuse.chambagri.fr</v>
      </c>
      <c r="J22" s="37"/>
      <c r="K22" s="37"/>
      <c r="L22" s="112"/>
      <c r="M22" s="113"/>
      <c r="N22" s="114"/>
      <c r="O22" s="115"/>
      <c r="P22" s="115"/>
      <c r="Q22" s="116"/>
      <c r="R22" s="116"/>
      <c r="S22" s="117"/>
      <c r="T22" s="118"/>
      <c r="U22" s="118"/>
      <c r="V22" s="118"/>
      <c r="W22" s="114"/>
      <c r="X22" s="119"/>
      <c r="Y22" s="120"/>
      <c r="Z22" s="121"/>
      <c r="AA22" s="122"/>
      <c r="AB22" s="123"/>
      <c r="AC22" s="47"/>
      <c r="AD22" s="47"/>
      <c r="AE22" s="47"/>
      <c r="AMI22" s="19"/>
      <c r="AMJ22" s="19"/>
    </row>
    <row r="23" s="93" customFormat="true" ht="25.5" hidden="false" customHeight="true" outlineLevel="0" collapsed="false">
      <c r="A23" s="33" t="s">
        <v>1142</v>
      </c>
      <c r="B23" s="34" t="str">
        <f aca="false">IF(A23="","saisir code MAEC (colonne A)",RIGHT(A23,4))</f>
        <v>CIFF</v>
      </c>
      <c r="C23" s="34" t="str">
        <f aca="false">IFERROR(VLOOKUP(LEFT(A23,7),Opérateur_Territoire!$B$2:$D$120,2,0),"à saisir (Opérateur_Territoire)")</f>
        <v>CA 55</v>
      </c>
      <c r="D23" s="34" t="str">
        <f aca="false">LEFT(A23,7)</f>
        <v>GE_ARGN</v>
      </c>
      <c r="E23" s="34" t="str">
        <f aca="false">IFERROR(VLOOKUP(LEFT(A23,7),Opérateur_Territoire!$B$2:$D$120,3,0),"à saisir (Opérateur_Territoire)")</f>
        <v>Forêts et étangs d’Argonne et vallée de l’Ornain – Natura 2000</v>
      </c>
      <c r="F23" s="35" t="str">
        <f aca="false">IFERROR(VLOOKUP(LEFT(A23,7),Opérateur_Territoire!$B$2:$J$120,6,0),"à saisir (Opérateur_Territoire)")</f>
        <v>Chambre d'agriculture de la Meuse</v>
      </c>
      <c r="G23" s="35" t="str">
        <f aca="false">IFERROR(VLOOKUP(LEFT(A23,7),Opérateur_Territoire!$B$2:$J$120,7,0),"à saisir (Opérateur_Territoire)")</f>
        <v>Les Roises – Savonnières-devant-Bar – CS 10229 – 55005 BAR-LE-DUC CEDEX</v>
      </c>
      <c r="H23" s="35" t="str">
        <f aca="false">IFERROR(VLOOKUP(LEFT(A23,7),Opérateur_Territoire!$B$2:$J$120,8,0),"à saisir (Opérateur_Territoire)")</f>
        <v>03 29 76 81 20</v>
      </c>
      <c r="I23" s="35" t="str">
        <f aca="false">IFERROR(VLOOKUP(LEFT(A23,7),Opérateur_Territoire!$B$2:$J$120,9,0),"à saisir (Opérateur_Territoire)")</f>
        <v>nicolas.henry@meuse.chambagri.fr</v>
      </c>
      <c r="J23" s="37"/>
      <c r="K23" s="37"/>
      <c r="L23" s="112"/>
      <c r="M23" s="113"/>
      <c r="N23" s="114"/>
      <c r="O23" s="115"/>
      <c r="P23" s="115"/>
      <c r="Q23" s="116"/>
      <c r="R23" s="116"/>
      <c r="S23" s="117"/>
      <c r="T23" s="118"/>
      <c r="U23" s="118"/>
      <c r="V23" s="118"/>
      <c r="W23" s="114"/>
      <c r="X23" s="119"/>
      <c r="Y23" s="120"/>
      <c r="Z23" s="121"/>
      <c r="AA23" s="122"/>
      <c r="AB23" s="123"/>
      <c r="AC23" s="47"/>
      <c r="AD23" s="47"/>
      <c r="AE23" s="47"/>
      <c r="AMI23" s="19"/>
      <c r="AMJ23" s="19"/>
    </row>
    <row r="24" s="93" customFormat="true" ht="25.5" hidden="false" customHeight="true" outlineLevel="0" collapsed="false">
      <c r="A24" s="33" t="s">
        <v>1143</v>
      </c>
      <c r="B24" s="34" t="str">
        <f aca="false">IF(A24="","saisir code MAEC (colonne A)",RIGHT(A24,4))</f>
        <v>CPRA</v>
      </c>
      <c r="C24" s="34" t="str">
        <f aca="false">IFERROR(VLOOKUP(LEFT(A24,7),Opérateur_Territoire!$B$2:$D$120,2,0),"à saisir (Opérateur_Territoire)")</f>
        <v>CA 55</v>
      </c>
      <c r="D24" s="34" t="str">
        <f aca="false">LEFT(A24,7)</f>
        <v>GE_ARGN</v>
      </c>
      <c r="E24" s="34" t="str">
        <f aca="false">IFERROR(VLOOKUP(LEFT(A24,7),Opérateur_Territoire!$B$2:$D$120,3,0),"à saisir (Opérateur_Territoire)")</f>
        <v>Forêts et étangs d’Argonne et vallée de l’Ornain – Natura 2000</v>
      </c>
      <c r="F24" s="35" t="str">
        <f aca="false">IFERROR(VLOOKUP(LEFT(A24,7),Opérateur_Territoire!$B$2:$J$120,6,0),"à saisir (Opérateur_Territoire)")</f>
        <v>Chambre d'agriculture de la Meuse</v>
      </c>
      <c r="G24" s="35" t="str">
        <f aca="false">IFERROR(VLOOKUP(LEFT(A24,7),Opérateur_Territoire!$B$2:$J$120,7,0),"à saisir (Opérateur_Territoire)")</f>
        <v>Les Roises – Savonnières-devant-Bar – CS 10229 – 55005 BAR-LE-DUC CEDEX</v>
      </c>
      <c r="H24" s="35" t="str">
        <f aca="false">IFERROR(VLOOKUP(LEFT(A24,7),Opérateur_Territoire!$B$2:$J$120,8,0),"à saisir (Opérateur_Territoire)")</f>
        <v>03 29 76 81 20</v>
      </c>
      <c r="I24" s="35" t="str">
        <f aca="false">IFERROR(VLOOKUP(LEFT(A24,7),Opérateur_Territoire!$B$2:$J$120,9,0),"à saisir (Opérateur_Territoire)")</f>
        <v>nicolas.henry@meuse.chambagri.fr</v>
      </c>
      <c r="J24" s="37"/>
      <c r="K24" s="37"/>
      <c r="L24" s="112"/>
      <c r="M24" s="113"/>
      <c r="N24" s="114"/>
      <c r="O24" s="115"/>
      <c r="P24" s="115"/>
      <c r="Q24" s="116"/>
      <c r="R24" s="116"/>
      <c r="S24" s="117"/>
      <c r="T24" s="118"/>
      <c r="U24" s="118"/>
      <c r="V24" s="118"/>
      <c r="W24" s="114"/>
      <c r="X24" s="119"/>
      <c r="Y24" s="120"/>
      <c r="Z24" s="121"/>
      <c r="AA24" s="122"/>
      <c r="AB24" s="123"/>
      <c r="AC24" s="47"/>
      <c r="AD24" s="47"/>
      <c r="AE24" s="47"/>
      <c r="AMI24" s="19"/>
      <c r="AMJ24" s="19"/>
    </row>
    <row r="25" s="93" customFormat="true" ht="25.5" hidden="false" customHeight="true" outlineLevel="0" collapsed="false">
      <c r="A25" s="33" t="s">
        <v>1144</v>
      </c>
      <c r="B25" s="34" t="str">
        <f aca="false">IF(A25="","saisir code MAEC (colonne A)",RIGHT(A25,4))</f>
        <v>CIFF</v>
      </c>
      <c r="C25" s="34" t="str">
        <f aca="false">IFERROR(VLOOKUP(LEFT(A25,7),Opérateur_Territoire!$B$2:$D$120,2,0),"à saisir (Opérateur_Territoire)")</f>
        <v>CA 55</v>
      </c>
      <c r="D25" s="34" t="str">
        <f aca="false">LEFT(A25,7)</f>
        <v>GE_CHAN</v>
      </c>
      <c r="E25" s="34" t="str">
        <f aca="false">IFERROR(VLOOKUP(LEFT(A25,7),Opérateur_Territoire!$B$2:$D$120,3,0),"à saisir (Opérateur_Territoire)")</f>
        <v>Marais de Chaumont devant Damvillers – Natura 2000</v>
      </c>
      <c r="F25" s="35" t="str">
        <f aca="false">IFERROR(VLOOKUP(LEFT(A25,7),Opérateur_Territoire!$B$2:$J$120,6,0),"à saisir (Opérateur_Territoire)")</f>
        <v>Chambre d'agriculture de la Meuse</v>
      </c>
      <c r="G25" s="35" t="str">
        <f aca="false">IFERROR(VLOOKUP(LEFT(A25,7),Opérateur_Territoire!$B$2:$J$120,7,0),"à saisir (Opérateur_Territoire)")</f>
        <v>Les Roises – Savonnières-devant-Bar – CS 10229 – 55005 BAR-LE-DUC CEDEX</v>
      </c>
      <c r="H25" s="35" t="str">
        <f aca="false">IFERROR(VLOOKUP(LEFT(A25,7),Opérateur_Territoire!$B$2:$J$120,8,0),"à saisir (Opérateur_Territoire)")</f>
        <v>03 29 76 81 20</v>
      </c>
      <c r="I25" s="35" t="str">
        <f aca="false">IFERROR(VLOOKUP(LEFT(A25,7),Opérateur_Territoire!$B$2:$J$120,9,0),"à saisir (Opérateur_Territoire)")</f>
        <v>nicolas.henry@meuse.chambagri.fr</v>
      </c>
      <c r="J25" s="37"/>
      <c r="K25" s="37"/>
      <c r="L25" s="112"/>
      <c r="M25" s="113"/>
      <c r="N25" s="114"/>
      <c r="O25" s="115"/>
      <c r="P25" s="115"/>
      <c r="Q25" s="116"/>
      <c r="R25" s="116"/>
      <c r="S25" s="117"/>
      <c r="T25" s="118"/>
      <c r="U25" s="118"/>
      <c r="V25" s="118"/>
      <c r="W25" s="114"/>
      <c r="X25" s="119"/>
      <c r="Y25" s="120"/>
      <c r="Z25" s="121"/>
      <c r="AA25" s="122"/>
      <c r="AB25" s="123"/>
      <c r="AC25" s="47"/>
      <c r="AD25" s="47"/>
      <c r="AE25" s="47"/>
      <c r="AMI25" s="19"/>
      <c r="AMJ25" s="19"/>
    </row>
    <row r="26" s="93" customFormat="true" ht="25.5" hidden="false" customHeight="true" outlineLevel="0" collapsed="false">
      <c r="A26" s="33" t="s">
        <v>1145</v>
      </c>
      <c r="B26" s="34" t="str">
        <f aca="false">IF(A26="","saisir code MAEC (colonne A)",RIGHT(A26,4))</f>
        <v>CPRA</v>
      </c>
      <c r="C26" s="34" t="str">
        <f aca="false">IFERROR(VLOOKUP(LEFT(A26,7),Opérateur_Territoire!$B$2:$D$120,2,0),"à saisir (Opérateur_Territoire)")</f>
        <v>CA 55</v>
      </c>
      <c r="D26" s="34" t="str">
        <f aca="false">LEFT(A26,7)</f>
        <v>GE_CHAN</v>
      </c>
      <c r="E26" s="34" t="str">
        <f aca="false">IFERROR(VLOOKUP(LEFT(A26,7),Opérateur_Territoire!$B$2:$D$120,3,0),"à saisir (Opérateur_Territoire)")</f>
        <v>Marais de Chaumont devant Damvillers – Natura 2000</v>
      </c>
      <c r="F26" s="35" t="str">
        <f aca="false">IFERROR(VLOOKUP(LEFT(A26,7),Opérateur_Territoire!$B$2:$J$120,6,0),"à saisir (Opérateur_Territoire)")</f>
        <v>Chambre d'agriculture de la Meuse</v>
      </c>
      <c r="G26" s="35" t="str">
        <f aca="false">IFERROR(VLOOKUP(LEFT(A26,7),Opérateur_Territoire!$B$2:$J$120,7,0),"à saisir (Opérateur_Territoire)")</f>
        <v>Les Roises – Savonnières-devant-Bar – CS 10229 – 55005 BAR-LE-DUC CEDEX</v>
      </c>
      <c r="H26" s="35" t="str">
        <f aca="false">IFERROR(VLOOKUP(LEFT(A26,7),Opérateur_Territoire!$B$2:$J$120,8,0),"à saisir (Opérateur_Territoire)")</f>
        <v>03 29 76 81 20</v>
      </c>
      <c r="I26" s="35" t="str">
        <f aca="false">IFERROR(VLOOKUP(LEFT(A26,7),Opérateur_Territoire!$B$2:$J$120,9,0),"à saisir (Opérateur_Territoire)")</f>
        <v>nicolas.henry@meuse.chambagri.fr</v>
      </c>
      <c r="J26" s="37"/>
      <c r="K26" s="37"/>
      <c r="L26" s="112"/>
      <c r="M26" s="113"/>
      <c r="N26" s="114"/>
      <c r="O26" s="115"/>
      <c r="P26" s="115"/>
      <c r="Q26" s="116"/>
      <c r="R26" s="116"/>
      <c r="S26" s="117"/>
      <c r="T26" s="118"/>
      <c r="U26" s="118"/>
      <c r="V26" s="118"/>
      <c r="W26" s="114"/>
      <c r="X26" s="119"/>
      <c r="Y26" s="120"/>
      <c r="Z26" s="121"/>
      <c r="AA26" s="122"/>
      <c r="AB26" s="123"/>
      <c r="AC26" s="47"/>
      <c r="AD26" s="47"/>
      <c r="AE26" s="47"/>
      <c r="AMI26" s="19"/>
      <c r="AMJ26" s="19"/>
    </row>
    <row r="27" s="93" customFormat="true" ht="25.5" hidden="false" customHeight="true" outlineLevel="0" collapsed="false">
      <c r="A27" s="33" t="s">
        <v>1146</v>
      </c>
      <c r="B27" s="34" t="str">
        <f aca="false">IF(A27="","saisir code MAEC (colonne A)",RIGHT(A27,4))</f>
        <v>CIFF</v>
      </c>
      <c r="C27" s="34" t="str">
        <f aca="false">IFERROR(VLOOKUP(LEFT(A27,7),Opérateur_Territoire!$B$2:$D$120,2,0),"à saisir (Opérateur_Territoire)")</f>
        <v>CA 55</v>
      </c>
      <c r="D27" s="34" t="str">
        <f aca="false">LEFT(A27,7)</f>
        <v>GE_CHVN</v>
      </c>
      <c r="E27" s="34" t="str">
        <f aca="false">IFERROR(VLOOKUP(LEFT(A27,7),Opérateur_Territoire!$B$2:$D$120,3,0),"à saisir (Opérateur_Territoire)")</f>
        <v>Pelouses et vallons forestiers de Chauvoncourt – Natura 2000</v>
      </c>
      <c r="F27" s="35" t="str">
        <f aca="false">IFERROR(VLOOKUP(LEFT(A27,7),Opérateur_Territoire!$B$2:$J$120,6,0),"à saisir (Opérateur_Territoire)")</f>
        <v>Chambre d'agriculture de la Meuse</v>
      </c>
      <c r="G27" s="35" t="str">
        <f aca="false">IFERROR(VLOOKUP(LEFT(A27,7),Opérateur_Territoire!$B$2:$J$120,7,0),"à saisir (Opérateur_Territoire)")</f>
        <v>Les Roises – Savonnières-devant-Bar – CS 10229 – 55005 BAR-LE-DUC CEDEX</v>
      </c>
      <c r="H27" s="35" t="str">
        <f aca="false">IFERROR(VLOOKUP(LEFT(A27,7),Opérateur_Territoire!$B$2:$J$120,8,0),"à saisir (Opérateur_Territoire)")</f>
        <v>03 29 76 81 20</v>
      </c>
      <c r="I27" s="35" t="str">
        <f aca="false">IFERROR(VLOOKUP(LEFT(A27,7),Opérateur_Territoire!$B$2:$J$120,9,0),"à saisir (Opérateur_Territoire)")</f>
        <v>nicolas.henry@meuse.chambagri.fr</v>
      </c>
      <c r="J27" s="37"/>
      <c r="K27" s="37"/>
      <c r="L27" s="112"/>
      <c r="M27" s="113"/>
      <c r="N27" s="114"/>
      <c r="O27" s="115"/>
      <c r="P27" s="115"/>
      <c r="Q27" s="116"/>
      <c r="R27" s="116"/>
      <c r="S27" s="117"/>
      <c r="T27" s="118"/>
      <c r="U27" s="118"/>
      <c r="V27" s="118"/>
      <c r="W27" s="114"/>
      <c r="X27" s="119"/>
      <c r="Y27" s="120"/>
      <c r="Z27" s="121"/>
      <c r="AA27" s="122"/>
      <c r="AB27" s="123"/>
      <c r="AC27" s="47"/>
      <c r="AD27" s="47"/>
      <c r="AE27" s="47"/>
      <c r="AMI27" s="19"/>
      <c r="AMJ27" s="19"/>
    </row>
    <row r="28" s="93" customFormat="true" ht="25.5" hidden="false" customHeight="true" outlineLevel="0" collapsed="false">
      <c r="A28" s="33" t="s">
        <v>1147</v>
      </c>
      <c r="B28" s="34" t="str">
        <f aca="false">IF(A28="","saisir code MAEC (colonne A)",RIGHT(A28,4))</f>
        <v>CPRA</v>
      </c>
      <c r="C28" s="34" t="str">
        <f aca="false">IFERROR(VLOOKUP(LEFT(A28,7),Opérateur_Territoire!$B$2:$D$120,2,0),"à saisir (Opérateur_Territoire)")</f>
        <v>CA 55</v>
      </c>
      <c r="D28" s="34" t="str">
        <f aca="false">LEFT(A28,7)</f>
        <v>GE_CHVN</v>
      </c>
      <c r="E28" s="34" t="str">
        <f aca="false">IFERROR(VLOOKUP(LEFT(A28,7),Opérateur_Territoire!$B$2:$D$120,3,0),"à saisir (Opérateur_Territoire)")</f>
        <v>Pelouses et vallons forestiers de Chauvoncourt – Natura 2000</v>
      </c>
      <c r="F28" s="35" t="str">
        <f aca="false">IFERROR(VLOOKUP(LEFT(A28,7),Opérateur_Territoire!$B$2:$J$120,6,0),"à saisir (Opérateur_Territoire)")</f>
        <v>Chambre d'agriculture de la Meuse</v>
      </c>
      <c r="G28" s="35" t="str">
        <f aca="false">IFERROR(VLOOKUP(LEFT(A28,7),Opérateur_Territoire!$B$2:$J$120,7,0),"à saisir (Opérateur_Territoire)")</f>
        <v>Les Roises – Savonnières-devant-Bar – CS 10229 – 55005 BAR-LE-DUC CEDEX</v>
      </c>
      <c r="H28" s="35" t="str">
        <f aca="false">IFERROR(VLOOKUP(LEFT(A28,7),Opérateur_Territoire!$B$2:$J$120,8,0),"à saisir (Opérateur_Territoire)")</f>
        <v>03 29 76 81 20</v>
      </c>
      <c r="I28" s="35" t="str">
        <f aca="false">IFERROR(VLOOKUP(LEFT(A28,7),Opérateur_Territoire!$B$2:$J$120,9,0),"à saisir (Opérateur_Territoire)")</f>
        <v>nicolas.henry@meuse.chambagri.fr</v>
      </c>
      <c r="J28" s="37"/>
      <c r="K28" s="37"/>
      <c r="L28" s="112"/>
      <c r="M28" s="113"/>
      <c r="N28" s="114"/>
      <c r="O28" s="115"/>
      <c r="P28" s="115"/>
      <c r="Q28" s="116"/>
      <c r="R28" s="116"/>
      <c r="S28" s="117"/>
      <c r="T28" s="118"/>
      <c r="U28" s="118"/>
      <c r="V28" s="118"/>
      <c r="W28" s="114"/>
      <c r="X28" s="119"/>
      <c r="Y28" s="120"/>
      <c r="Z28" s="121"/>
      <c r="AA28" s="122"/>
      <c r="AB28" s="123"/>
      <c r="AC28" s="47"/>
      <c r="AD28" s="47"/>
      <c r="AE28" s="47"/>
      <c r="AMI28" s="19"/>
      <c r="AMJ28" s="19"/>
    </row>
    <row r="29" s="93" customFormat="true" ht="25.5" hidden="false" customHeight="true" outlineLevel="0" collapsed="false">
      <c r="A29" s="33" t="s">
        <v>1148</v>
      </c>
      <c r="B29" s="34" t="str">
        <f aca="false">IF(A29="","saisir code MAEC (colonne A)",RIGHT(A29,4))</f>
        <v>CIFF</v>
      </c>
      <c r="C29" s="34" t="str">
        <f aca="false">IFERROR(VLOOKUP(LEFT(A29,7),Opérateur_Territoire!$B$2:$D$120,2,0),"à saisir (Opérateur_Territoire)")</f>
        <v>CA 55</v>
      </c>
      <c r="D29" s="34" t="str">
        <f aca="false">LEFT(A29,7)</f>
        <v>GE_DEMN</v>
      </c>
      <c r="E29" s="34" t="str">
        <f aca="false">IFERROR(VLOOKUP(LEFT(A29,7),Opérateur_Territoire!$B$2:$D$120,3,0),"à saisir (Opérateur_Territoire)")</f>
        <v>Bois de Demange, Saint-Joire – Natura 2000</v>
      </c>
      <c r="F29" s="35" t="str">
        <f aca="false">IFERROR(VLOOKUP(LEFT(A29,7),Opérateur_Territoire!$B$2:$J$120,6,0),"à saisir (Opérateur_Territoire)")</f>
        <v>Chambre d'agriculture de la Meuse</v>
      </c>
      <c r="G29" s="35" t="str">
        <f aca="false">IFERROR(VLOOKUP(LEFT(A29,7),Opérateur_Territoire!$B$2:$J$120,7,0),"à saisir (Opérateur_Territoire)")</f>
        <v>Les Roises – Savonnières-devant-Bar – CS 10229 – 55005 BAR-LE-DUC CEDEX</v>
      </c>
      <c r="H29" s="35" t="str">
        <f aca="false">IFERROR(VLOOKUP(LEFT(A29,7),Opérateur_Territoire!$B$2:$J$120,8,0),"à saisir (Opérateur_Territoire)")</f>
        <v>03 29 76 81 20</v>
      </c>
      <c r="I29" s="35" t="str">
        <f aca="false">IFERROR(VLOOKUP(LEFT(A29,7),Opérateur_Territoire!$B$2:$J$120,9,0),"à saisir (Opérateur_Territoire)")</f>
        <v>nicolas.henry@meuse.chambagri.fr</v>
      </c>
      <c r="J29" s="37"/>
      <c r="K29" s="37"/>
      <c r="L29" s="112"/>
      <c r="M29" s="113"/>
      <c r="N29" s="114"/>
      <c r="O29" s="115"/>
      <c r="P29" s="115"/>
      <c r="Q29" s="116"/>
      <c r="R29" s="116"/>
      <c r="S29" s="117"/>
      <c r="T29" s="118"/>
      <c r="U29" s="118"/>
      <c r="V29" s="118"/>
      <c r="W29" s="114"/>
      <c r="X29" s="119"/>
      <c r="Y29" s="120"/>
      <c r="Z29" s="121"/>
      <c r="AA29" s="122"/>
      <c r="AB29" s="123"/>
      <c r="AC29" s="47"/>
      <c r="AD29" s="47"/>
      <c r="AE29" s="47"/>
      <c r="AMI29" s="19"/>
      <c r="AMJ29" s="19"/>
    </row>
    <row r="30" s="93" customFormat="true" ht="25.5" hidden="false" customHeight="true" outlineLevel="0" collapsed="false">
      <c r="A30" s="33" t="s">
        <v>1149</v>
      </c>
      <c r="B30" s="34" t="str">
        <f aca="false">IF(A30="","saisir code MAEC (colonne A)",RIGHT(A30,4))</f>
        <v>CPRA</v>
      </c>
      <c r="C30" s="34" t="str">
        <f aca="false">IFERROR(VLOOKUP(LEFT(A30,7),Opérateur_Territoire!$B$2:$D$120,2,0),"à saisir (Opérateur_Territoire)")</f>
        <v>CA 55</v>
      </c>
      <c r="D30" s="34" t="str">
        <f aca="false">LEFT(A30,7)</f>
        <v>GE_DEMN</v>
      </c>
      <c r="E30" s="34" t="str">
        <f aca="false">IFERROR(VLOOKUP(LEFT(A30,7),Opérateur_Territoire!$B$2:$D$120,3,0),"à saisir (Opérateur_Territoire)")</f>
        <v>Bois de Demange, Saint-Joire – Natura 2000</v>
      </c>
      <c r="F30" s="35" t="str">
        <f aca="false">IFERROR(VLOOKUP(LEFT(A30,7),Opérateur_Territoire!$B$2:$J$120,6,0),"à saisir (Opérateur_Territoire)")</f>
        <v>Chambre d'agriculture de la Meuse</v>
      </c>
      <c r="G30" s="35" t="str">
        <f aca="false">IFERROR(VLOOKUP(LEFT(A30,7),Opérateur_Territoire!$B$2:$J$120,7,0),"à saisir (Opérateur_Territoire)")</f>
        <v>Les Roises – Savonnières-devant-Bar – CS 10229 – 55005 BAR-LE-DUC CEDEX</v>
      </c>
      <c r="H30" s="35" t="str">
        <f aca="false">IFERROR(VLOOKUP(LEFT(A30,7),Opérateur_Territoire!$B$2:$J$120,8,0),"à saisir (Opérateur_Territoire)")</f>
        <v>03 29 76 81 20</v>
      </c>
      <c r="I30" s="35" t="str">
        <f aca="false">IFERROR(VLOOKUP(LEFT(A30,7),Opérateur_Territoire!$B$2:$J$120,9,0),"à saisir (Opérateur_Territoire)")</f>
        <v>nicolas.henry@meuse.chambagri.fr</v>
      </c>
      <c r="J30" s="37"/>
      <c r="K30" s="37"/>
      <c r="L30" s="112"/>
      <c r="M30" s="113"/>
      <c r="N30" s="114"/>
      <c r="O30" s="115"/>
      <c r="P30" s="115"/>
      <c r="Q30" s="116"/>
      <c r="R30" s="116"/>
      <c r="S30" s="117"/>
      <c r="T30" s="118"/>
      <c r="U30" s="118"/>
      <c r="V30" s="118"/>
      <c r="W30" s="114"/>
      <c r="X30" s="119"/>
      <c r="Y30" s="120"/>
      <c r="Z30" s="121"/>
      <c r="AA30" s="122"/>
      <c r="AB30" s="123"/>
      <c r="AC30" s="47"/>
      <c r="AD30" s="47"/>
      <c r="AE30" s="47"/>
      <c r="AMI30" s="19"/>
      <c r="AMJ30" s="19"/>
    </row>
    <row r="31" s="93" customFormat="true" ht="25.5" hidden="false" customHeight="true" outlineLevel="0" collapsed="false">
      <c r="A31" s="33" t="s">
        <v>1150</v>
      </c>
      <c r="B31" s="34" t="str">
        <f aca="false">IF(A31="","saisir code MAEC (colonne A)",RIGHT(A31,4))</f>
        <v>CIFF</v>
      </c>
      <c r="C31" s="34" t="str">
        <f aca="false">IFERROR(VLOOKUP(LEFT(A31,7),Opérateur_Territoire!$B$2:$D$120,2,0),"à saisir (Opérateur_Territoire)")</f>
        <v>CA 55</v>
      </c>
      <c r="D31" s="34" t="str">
        <f aca="false">LEFT(A31,7)</f>
        <v>GE_PAGN</v>
      </c>
      <c r="E31" s="34" t="str">
        <f aca="false">IFERROR(VLOOKUP(LEFT(A31,7),Opérateur_Territoire!$B$2:$D$120,3,0),"à saisir (Opérateur_Territoire)")</f>
        <v>Marais de Pagny-sur-Meuse – Natura 2000</v>
      </c>
      <c r="F31" s="35" t="str">
        <f aca="false">IFERROR(VLOOKUP(LEFT(A31,7),Opérateur_Territoire!$B$2:$J$120,6,0),"à saisir (Opérateur_Territoire)")</f>
        <v>Chambre d'agriculture de la Meuse</v>
      </c>
      <c r="G31" s="35" t="str">
        <f aca="false">IFERROR(VLOOKUP(LEFT(A31,7),Opérateur_Territoire!$B$2:$J$120,7,0),"à saisir (Opérateur_Territoire)")</f>
        <v>Les Roises – Savonnières-devant-Bar – CS 10229 – 55005 BAR-LE-DUC CEDEX</v>
      </c>
      <c r="H31" s="35" t="str">
        <f aca="false">IFERROR(VLOOKUP(LEFT(A31,7),Opérateur_Territoire!$B$2:$J$120,8,0),"à saisir (Opérateur_Territoire)")</f>
        <v>03 29 76 81 20</v>
      </c>
      <c r="I31" s="35" t="str">
        <f aca="false">IFERROR(VLOOKUP(LEFT(A31,7),Opérateur_Territoire!$B$2:$J$120,9,0),"à saisir (Opérateur_Territoire)")</f>
        <v>nicolas.henry@meuse.chambagri.fr</v>
      </c>
      <c r="J31" s="37"/>
      <c r="K31" s="37"/>
      <c r="L31" s="112"/>
      <c r="M31" s="113"/>
      <c r="N31" s="114"/>
      <c r="O31" s="115"/>
      <c r="P31" s="115"/>
      <c r="Q31" s="116"/>
      <c r="R31" s="116"/>
      <c r="S31" s="117"/>
      <c r="T31" s="118"/>
      <c r="U31" s="118"/>
      <c r="V31" s="118"/>
      <c r="W31" s="114"/>
      <c r="X31" s="119"/>
      <c r="Y31" s="120"/>
      <c r="Z31" s="121"/>
      <c r="AA31" s="122"/>
      <c r="AB31" s="123"/>
      <c r="AC31" s="47"/>
      <c r="AD31" s="47"/>
      <c r="AE31" s="47"/>
      <c r="AMI31" s="19"/>
      <c r="AMJ31" s="19"/>
    </row>
    <row r="32" s="93" customFormat="true" ht="25.5" hidden="false" customHeight="true" outlineLevel="0" collapsed="false">
      <c r="A32" s="33" t="s">
        <v>1151</v>
      </c>
      <c r="B32" s="34" t="str">
        <f aca="false">IF(A32="","saisir code MAEC (colonne A)",RIGHT(A32,4))</f>
        <v>CPRA</v>
      </c>
      <c r="C32" s="34" t="str">
        <f aca="false">IFERROR(VLOOKUP(LEFT(A32,7),Opérateur_Territoire!$B$2:$D$120,2,0),"à saisir (Opérateur_Territoire)")</f>
        <v>CA 55</v>
      </c>
      <c r="D32" s="34" t="str">
        <f aca="false">LEFT(A32,7)</f>
        <v>GE_PAGN</v>
      </c>
      <c r="E32" s="34" t="str">
        <f aca="false">IFERROR(VLOOKUP(LEFT(A32,7),Opérateur_Territoire!$B$2:$D$120,3,0),"à saisir (Opérateur_Territoire)")</f>
        <v>Marais de Pagny-sur-Meuse – Natura 2000</v>
      </c>
      <c r="F32" s="35" t="str">
        <f aca="false">IFERROR(VLOOKUP(LEFT(A32,7),Opérateur_Territoire!$B$2:$J$120,6,0),"à saisir (Opérateur_Territoire)")</f>
        <v>Chambre d'agriculture de la Meuse</v>
      </c>
      <c r="G32" s="35" t="str">
        <f aca="false">IFERROR(VLOOKUP(LEFT(A32,7),Opérateur_Territoire!$B$2:$J$120,7,0),"à saisir (Opérateur_Territoire)")</f>
        <v>Les Roises – Savonnières-devant-Bar – CS 10229 – 55005 BAR-LE-DUC CEDEX</v>
      </c>
      <c r="H32" s="35" t="str">
        <f aca="false">IFERROR(VLOOKUP(LEFT(A32,7),Opérateur_Territoire!$B$2:$J$120,8,0),"à saisir (Opérateur_Territoire)")</f>
        <v>03 29 76 81 20</v>
      </c>
      <c r="I32" s="35" t="str">
        <f aca="false">IFERROR(VLOOKUP(LEFT(A32,7),Opérateur_Territoire!$B$2:$J$120,9,0),"à saisir (Opérateur_Territoire)")</f>
        <v>nicolas.henry@meuse.chambagri.fr</v>
      </c>
      <c r="J32" s="37"/>
      <c r="K32" s="37"/>
      <c r="L32" s="112"/>
      <c r="M32" s="113"/>
      <c r="N32" s="114"/>
      <c r="O32" s="115"/>
      <c r="P32" s="115"/>
      <c r="Q32" s="116"/>
      <c r="R32" s="116"/>
      <c r="S32" s="117"/>
      <c r="T32" s="118"/>
      <c r="U32" s="118"/>
      <c r="V32" s="118"/>
      <c r="W32" s="114"/>
      <c r="X32" s="119"/>
      <c r="Y32" s="120"/>
      <c r="Z32" s="121"/>
      <c r="AA32" s="122"/>
      <c r="AB32" s="123"/>
      <c r="AC32" s="47"/>
      <c r="AD32" s="47"/>
      <c r="AE32" s="47"/>
      <c r="AMI32" s="19"/>
      <c r="AMJ32" s="19"/>
    </row>
    <row r="33" s="93" customFormat="true" ht="25.5" hidden="false" customHeight="true" outlineLevel="0" collapsed="false">
      <c r="A33" s="33" t="s">
        <v>1152</v>
      </c>
      <c r="B33" s="34" t="str">
        <f aca="false">IF(A33="","saisir code MAEC (colonne A)",RIGHT(A33,4))</f>
        <v>CIFF</v>
      </c>
      <c r="C33" s="34" t="str">
        <f aca="false">IFERROR(VLOOKUP(LEFT(A33,7),Opérateur_Territoire!$B$2:$D$120,2,0),"à saisir (Opérateur_Territoire)")</f>
        <v>CA 55</v>
      </c>
      <c r="D33" s="34" t="str">
        <f aca="false">LEFT(A33,7)</f>
        <v>GE_SPIN</v>
      </c>
      <c r="E33" s="34" t="str">
        <f aca="false">IFERROR(VLOOKUP(LEFT(A33,7),Opérateur_Territoire!$B$2:$D$120,3,0),"à saisir (Opérateur_Territoire)")</f>
        <v>Forêts et zones humides du pays de Spincourt – Natura 2000</v>
      </c>
      <c r="F33" s="35" t="str">
        <f aca="false">IFERROR(VLOOKUP(LEFT(A33,7),Opérateur_Territoire!$B$2:$J$120,6,0),"à saisir (Opérateur_Territoire)")</f>
        <v>Chambre d'agriculture de la Meuse</v>
      </c>
      <c r="G33" s="35" t="str">
        <f aca="false">IFERROR(VLOOKUP(LEFT(A33,7),Opérateur_Territoire!$B$2:$J$120,7,0),"à saisir (Opérateur_Territoire)")</f>
        <v>Les Roises – Savonnières-devant-Bar – CS 10229 – 55005 BAR-LE-DUC CEDEX</v>
      </c>
      <c r="H33" s="35" t="str">
        <f aca="false">IFERROR(VLOOKUP(LEFT(A33,7),Opérateur_Territoire!$B$2:$J$120,8,0),"à saisir (Opérateur_Territoire)")</f>
        <v>03 29 76 81 20</v>
      </c>
      <c r="I33" s="35" t="str">
        <f aca="false">IFERROR(VLOOKUP(LEFT(A33,7),Opérateur_Territoire!$B$2:$J$120,9,0),"à saisir (Opérateur_Territoire)")</f>
        <v>nicolas.henry@meuse.chambagri.fr</v>
      </c>
      <c r="J33" s="37"/>
      <c r="K33" s="37"/>
      <c r="L33" s="112"/>
      <c r="M33" s="113"/>
      <c r="N33" s="114"/>
      <c r="O33" s="115"/>
      <c r="P33" s="115"/>
      <c r="Q33" s="116"/>
      <c r="R33" s="116"/>
      <c r="S33" s="117"/>
      <c r="T33" s="118"/>
      <c r="U33" s="118"/>
      <c r="V33" s="118"/>
      <c r="W33" s="114"/>
      <c r="X33" s="119"/>
      <c r="Y33" s="120"/>
      <c r="Z33" s="121"/>
      <c r="AA33" s="122"/>
      <c r="AB33" s="123"/>
      <c r="AC33" s="47"/>
      <c r="AD33" s="47"/>
      <c r="AE33" s="47"/>
      <c r="AMI33" s="19"/>
      <c r="AMJ33" s="19"/>
    </row>
    <row r="34" s="93" customFormat="true" ht="25.5" hidden="false" customHeight="true" outlineLevel="0" collapsed="false">
      <c r="A34" s="33" t="s">
        <v>1153</v>
      </c>
      <c r="B34" s="34" t="str">
        <f aca="false">IF(A34="","saisir code MAEC (colonne A)",RIGHT(A34,4))</f>
        <v>CPRA</v>
      </c>
      <c r="C34" s="34" t="str">
        <f aca="false">IFERROR(VLOOKUP(LEFT(A34,7),Opérateur_Territoire!$B$2:$D$120,2,0),"à saisir (Opérateur_Territoire)")</f>
        <v>CA 55</v>
      </c>
      <c r="D34" s="34" t="str">
        <f aca="false">LEFT(A34,7)</f>
        <v>GE_SPIN</v>
      </c>
      <c r="E34" s="34" t="str">
        <f aca="false">IFERROR(VLOOKUP(LEFT(A34,7),Opérateur_Territoire!$B$2:$D$120,3,0),"à saisir (Opérateur_Territoire)")</f>
        <v>Forêts et zones humides du pays de Spincourt – Natura 2000</v>
      </c>
      <c r="F34" s="35" t="str">
        <f aca="false">IFERROR(VLOOKUP(LEFT(A34,7),Opérateur_Territoire!$B$2:$J$120,6,0),"à saisir (Opérateur_Territoire)")</f>
        <v>Chambre d'agriculture de la Meuse</v>
      </c>
      <c r="G34" s="35" t="str">
        <f aca="false">IFERROR(VLOOKUP(LEFT(A34,7),Opérateur_Territoire!$B$2:$J$120,7,0),"à saisir (Opérateur_Territoire)")</f>
        <v>Les Roises – Savonnières-devant-Bar – CS 10229 – 55005 BAR-LE-DUC CEDEX</v>
      </c>
      <c r="H34" s="35" t="str">
        <f aca="false">IFERROR(VLOOKUP(LEFT(A34,7),Opérateur_Territoire!$B$2:$J$120,8,0),"à saisir (Opérateur_Territoire)")</f>
        <v>03 29 76 81 20</v>
      </c>
      <c r="I34" s="35" t="str">
        <f aca="false">IFERROR(VLOOKUP(LEFT(A34,7),Opérateur_Territoire!$B$2:$J$120,9,0),"à saisir (Opérateur_Territoire)")</f>
        <v>nicolas.henry@meuse.chambagri.fr</v>
      </c>
      <c r="J34" s="37"/>
      <c r="K34" s="37"/>
      <c r="L34" s="112"/>
      <c r="M34" s="113"/>
      <c r="N34" s="114"/>
      <c r="O34" s="115"/>
      <c r="P34" s="115"/>
      <c r="Q34" s="116"/>
      <c r="R34" s="116"/>
      <c r="S34" s="117"/>
      <c r="T34" s="118"/>
      <c r="U34" s="118"/>
      <c r="V34" s="118"/>
      <c r="W34" s="114"/>
      <c r="X34" s="119"/>
      <c r="Y34" s="120"/>
      <c r="Z34" s="121"/>
      <c r="AA34" s="122"/>
      <c r="AB34" s="123"/>
      <c r="AC34" s="47"/>
      <c r="AD34" s="47"/>
      <c r="AE34" s="47"/>
      <c r="AMI34" s="19"/>
      <c r="AMJ34" s="19"/>
    </row>
    <row r="35" s="93" customFormat="true" ht="25.5" hidden="false" customHeight="true" outlineLevel="0" collapsed="false">
      <c r="A35" s="33" t="s">
        <v>1154</v>
      </c>
      <c r="B35" s="34" t="str">
        <f aca="false">IF(A35="","saisir code MAEC (colonne A)",RIGHT(A35,4))</f>
        <v>CPRA</v>
      </c>
      <c r="C35" s="34" t="str">
        <f aca="false">IFERROR(VLOOKUP(LEFT(A35,7),Opérateur_Territoire!$B$2:$D$120,2,0),"à saisir (Opérateur_Territoire)")</f>
        <v>CA 88</v>
      </c>
      <c r="D35" s="34" t="str">
        <f aca="false">LEFT(A35,7)</f>
        <v>GE_ATTE</v>
      </c>
      <c r="E35" s="34" t="str">
        <f aca="false">IFERROR(VLOOKUP(LEFT(A35,7),Opérateur_Territoire!$B$2:$D$120,3,0),"à saisir (Opérateur_Territoire)")</f>
        <v>Captage source d’eau de la Chavée à Attignéville (Agence de l’eau Rhin-Meuse)</v>
      </c>
      <c r="F35" s="35" t="str">
        <f aca="false">IFERROR(VLOOKUP(LEFT(A35,7),Opérateur_Territoire!$B$2:$J$120,6,0),"à saisir (Opérateur_Territoire)")</f>
        <v>Chambre d'agriculture des Vosges</v>
      </c>
      <c r="G35" s="35" t="str">
        <f aca="false">IFERROR(VLOOKUP(LEFT(A35,7),Opérateur_Territoire!$B$2:$J$120,7,0),"à saisir (Opérateur_Territoire)")</f>
        <v>17 rue André Vitu - 88026 EPINAL Cedex</v>
      </c>
      <c r="H35" s="35" t="str">
        <f aca="false">IFERROR(VLOOKUP(LEFT(A35,7),Opérateur_Territoire!$B$2:$J$120,8,0),"à saisir (Opérateur_Territoire)")</f>
        <v>06 75 87 57 89</v>
      </c>
      <c r="I35" s="35" t="str">
        <f aca="false">IFERROR(VLOOKUP(LEFT(A35,7),Opérateur_Territoire!$B$2:$J$120,9,0),"à saisir (Opérateur_Territoire)")</f>
        <v>damien.godfroy@vosges.chambagri.fr</v>
      </c>
      <c r="J35" s="37"/>
      <c r="K35" s="37"/>
      <c r="L35" s="112"/>
      <c r="M35" s="113"/>
      <c r="N35" s="114"/>
      <c r="O35" s="115"/>
      <c r="P35" s="115"/>
      <c r="Q35" s="116"/>
      <c r="R35" s="116"/>
      <c r="S35" s="117"/>
      <c r="T35" s="118"/>
      <c r="U35" s="118"/>
      <c r="V35" s="118"/>
      <c r="W35" s="114"/>
      <c r="X35" s="119"/>
      <c r="Y35" s="120"/>
      <c r="Z35" s="121"/>
      <c r="AA35" s="122"/>
      <c r="AB35" s="123"/>
      <c r="AC35" s="47"/>
      <c r="AD35" s="47"/>
      <c r="AE35" s="47"/>
      <c r="AMI35" s="19"/>
      <c r="AMJ35" s="19"/>
    </row>
    <row r="36" s="93" customFormat="true" ht="25.5" hidden="false" customHeight="true" outlineLevel="0" collapsed="false">
      <c r="A36" s="33" t="s">
        <v>1155</v>
      </c>
      <c r="B36" s="34" t="str">
        <f aca="false">IF(A36="","saisir code MAEC (colonne A)",RIGHT(A36,4))</f>
        <v>CIFF</v>
      </c>
      <c r="C36" s="34" t="str">
        <f aca="false">IFERROR(VLOOKUP(LEFT(A36,7),Opérateur_Territoire!$B$2:$D$120,2,0),"à saisir (Opérateur_Territoire)")</f>
        <v>CA 88</v>
      </c>
      <c r="D36" s="34" t="str">
        <f aca="false">LEFT(A36,7)</f>
        <v>GE_BASN</v>
      </c>
      <c r="E36" s="34" t="str">
        <f aca="false">IFERROR(VLOOKUP(LEFT(A36,7),Opérateur_Territoire!$B$2:$D$120,3,0),"à saisir (Opérateur_Territoire)")</f>
        <v>Prairies du Bassigny partie Lorraine – Natura 2000</v>
      </c>
      <c r="F36" s="35" t="str">
        <f aca="false">IFERROR(VLOOKUP(LEFT(A36,7),Opérateur_Territoire!$B$2:$J$120,6,0),"à saisir (Opérateur_Territoire)")</f>
        <v>Chambre d'agriculture des Vosges</v>
      </c>
      <c r="G36" s="35" t="str">
        <f aca="false">IFERROR(VLOOKUP(LEFT(A36,7),Opérateur_Territoire!$B$2:$J$120,7,0),"à saisir (Opérateur_Territoire)")</f>
        <v>17 rue André Vitu - 88026 EPINAL Cedex</v>
      </c>
      <c r="H36" s="35" t="str">
        <f aca="false">IFERROR(VLOOKUP(LEFT(A36,7),Opérateur_Territoire!$B$2:$J$120,8,0),"à saisir (Opérateur_Territoire)")</f>
        <v>06 75 87 57 89</v>
      </c>
      <c r="I36" s="35" t="str">
        <f aca="false">IFERROR(VLOOKUP(LEFT(A36,7),Opérateur_Territoire!$B$2:$J$120,9,0),"à saisir (Opérateur_Territoire)")</f>
        <v>damien.godfroy@vosges.chambagri.fr</v>
      </c>
      <c r="J36" s="37"/>
      <c r="K36" s="37"/>
      <c r="L36" s="112"/>
      <c r="M36" s="113"/>
      <c r="N36" s="114"/>
      <c r="O36" s="115"/>
      <c r="P36" s="115"/>
      <c r="Q36" s="116"/>
      <c r="R36" s="116"/>
      <c r="S36" s="117"/>
      <c r="T36" s="118"/>
      <c r="U36" s="118"/>
      <c r="V36" s="118"/>
      <c r="W36" s="114"/>
      <c r="X36" s="119"/>
      <c r="Y36" s="120"/>
      <c r="Z36" s="121"/>
      <c r="AA36" s="122"/>
      <c r="AB36" s="123"/>
      <c r="AC36" s="47"/>
      <c r="AD36" s="47"/>
      <c r="AE36" s="47"/>
      <c r="AMI36" s="19"/>
      <c r="AMJ36" s="19"/>
    </row>
    <row r="37" s="93" customFormat="true" ht="25.5" hidden="false" customHeight="true" outlineLevel="0" collapsed="false">
      <c r="A37" s="33" t="s">
        <v>1156</v>
      </c>
      <c r="B37" s="34" t="str">
        <f aca="false">IF(A37="","saisir code MAEC (colonne A)",RIGHT(A37,4))</f>
        <v>CPRA</v>
      </c>
      <c r="C37" s="34" t="str">
        <f aca="false">IFERROR(VLOOKUP(LEFT(A37,7),Opérateur_Territoire!$B$2:$D$120,2,0),"à saisir (Opérateur_Territoire)")</f>
        <v>CA 88</v>
      </c>
      <c r="D37" s="34" t="str">
        <f aca="false">LEFT(A37,7)</f>
        <v>GE_BASN</v>
      </c>
      <c r="E37" s="34" t="str">
        <f aca="false">IFERROR(VLOOKUP(LEFT(A37,7),Opérateur_Territoire!$B$2:$D$120,3,0),"à saisir (Opérateur_Territoire)")</f>
        <v>Prairies du Bassigny partie Lorraine – Natura 2000</v>
      </c>
      <c r="F37" s="35" t="str">
        <f aca="false">IFERROR(VLOOKUP(LEFT(A37,7),Opérateur_Territoire!$B$2:$J$120,6,0),"à saisir (Opérateur_Territoire)")</f>
        <v>Chambre d'agriculture des Vosges</v>
      </c>
      <c r="G37" s="35" t="str">
        <f aca="false">IFERROR(VLOOKUP(LEFT(A37,7),Opérateur_Territoire!$B$2:$J$120,7,0),"à saisir (Opérateur_Territoire)")</f>
        <v>17 rue André Vitu - 88026 EPINAL Cedex</v>
      </c>
      <c r="H37" s="35" t="str">
        <f aca="false">IFERROR(VLOOKUP(LEFT(A37,7),Opérateur_Territoire!$B$2:$J$120,8,0),"à saisir (Opérateur_Territoire)")</f>
        <v>06 75 87 57 89</v>
      </c>
      <c r="I37" s="35" t="str">
        <f aca="false">IFERROR(VLOOKUP(LEFT(A37,7),Opérateur_Territoire!$B$2:$J$120,9,0),"à saisir (Opérateur_Territoire)")</f>
        <v>damien.godfroy@vosges.chambagri.fr</v>
      </c>
      <c r="J37" s="37"/>
      <c r="K37" s="37"/>
      <c r="L37" s="112"/>
      <c r="M37" s="113"/>
      <c r="N37" s="114"/>
      <c r="O37" s="115"/>
      <c r="P37" s="115"/>
      <c r="Q37" s="116"/>
      <c r="R37" s="116"/>
      <c r="S37" s="117"/>
      <c r="T37" s="118"/>
      <c r="U37" s="118"/>
      <c r="V37" s="118"/>
      <c r="W37" s="114"/>
      <c r="X37" s="119"/>
      <c r="Y37" s="120"/>
      <c r="Z37" s="121"/>
      <c r="AA37" s="122"/>
      <c r="AB37" s="123"/>
      <c r="AC37" s="47"/>
      <c r="AD37" s="47"/>
      <c r="AE37" s="47"/>
      <c r="AMI37" s="19"/>
      <c r="AMJ37" s="19"/>
    </row>
    <row r="38" s="93" customFormat="true" ht="25.5" hidden="false" customHeight="true" outlineLevel="0" collapsed="false">
      <c r="A38" s="33" t="s">
        <v>1157</v>
      </c>
      <c r="B38" s="34" t="str">
        <f aca="false">IF(A38="","saisir code MAEC (colonne A)",RIGHT(A38,4))</f>
        <v>CPRA</v>
      </c>
      <c r="C38" s="34" t="str">
        <f aca="false">IFERROR(VLOOKUP(LEFT(A38,7),Opérateur_Territoire!$B$2:$D$120,2,0),"à saisir (Opérateur_Territoire)")</f>
        <v>CA 88</v>
      </c>
      <c r="D38" s="34" t="str">
        <f aca="false">LEFT(A38,7)</f>
        <v>GE_REME</v>
      </c>
      <c r="E38" s="34" t="str">
        <f aca="false">IFERROR(VLOOKUP(LEFT(A38,7),Opérateur_Territoire!$B$2:$D$120,3,0),"à saisir (Opérateur_Territoire)")</f>
        <v>Captage prise d’eau du Vair à Removille (Agence de l’eau Rhin-Meuse)</v>
      </c>
      <c r="F38" s="35" t="str">
        <f aca="false">IFERROR(VLOOKUP(LEFT(A38,7),Opérateur_Territoire!$B$2:$J$120,6,0),"à saisir (Opérateur_Territoire)")</f>
        <v>Chambre d'agriculture des Vosges</v>
      </c>
      <c r="G38" s="35" t="str">
        <f aca="false">IFERROR(VLOOKUP(LEFT(A38,7),Opérateur_Territoire!$B$2:$J$120,7,0),"à saisir (Opérateur_Territoire)")</f>
        <v>17 rue André Vitu - 88026 EPINAL Cedex</v>
      </c>
      <c r="H38" s="35" t="str">
        <f aca="false">IFERROR(VLOOKUP(LEFT(A38,7),Opérateur_Territoire!$B$2:$J$120,8,0),"à saisir (Opérateur_Territoire)")</f>
        <v>06 75 87 57 89</v>
      </c>
      <c r="I38" s="35" t="str">
        <f aca="false">IFERROR(VLOOKUP(LEFT(A38,7),Opérateur_Territoire!$B$2:$J$120,9,0),"à saisir (Opérateur_Territoire)")</f>
        <v>damien.godfroy@vosges.chambagri.fr</v>
      </c>
      <c r="J38" s="37"/>
      <c r="K38" s="37"/>
      <c r="L38" s="112"/>
      <c r="M38" s="113"/>
      <c r="N38" s="114"/>
      <c r="O38" s="115"/>
      <c r="P38" s="115"/>
      <c r="Q38" s="116"/>
      <c r="R38" s="116"/>
      <c r="S38" s="117"/>
      <c r="T38" s="118"/>
      <c r="U38" s="118"/>
      <c r="V38" s="118"/>
      <c r="W38" s="114"/>
      <c r="X38" s="119"/>
      <c r="Y38" s="120"/>
      <c r="Z38" s="121"/>
      <c r="AA38" s="122"/>
      <c r="AB38" s="123"/>
      <c r="AC38" s="47"/>
      <c r="AD38" s="47"/>
      <c r="AE38" s="47"/>
      <c r="AMI38" s="19"/>
      <c r="AMJ38" s="19"/>
    </row>
    <row r="39" s="93" customFormat="true" ht="25.5" hidden="false" customHeight="true" outlineLevel="0" collapsed="false">
      <c r="A39" s="33" t="s">
        <v>1158</v>
      </c>
      <c r="B39" s="34" t="str">
        <f aca="false">IF(A39="","saisir code MAEC (colonne A)",RIGHT(A39,4))</f>
        <v>CPRA</v>
      </c>
      <c r="C39" s="34" t="str">
        <f aca="false">IFERROR(VLOOKUP(LEFT(A39,7),Opérateur_Territoire!$B$2:$D$120,2,0),"à saisir (Opérateur_Territoire)")</f>
        <v>CA 88</v>
      </c>
      <c r="D39" s="34" t="str">
        <f aca="false">LEFT(A39,7)</f>
        <v>GE_SUDE</v>
      </c>
      <c r="E39" s="34" t="str">
        <f aca="false">IFERROR(VLOOKUP(LEFT(A39,7),Opérateur_Territoire!$B$2:$D$120,3,0),"à saisir (Opérateur_Territoire)")</f>
        <v>Captages Sud – Orivelle, ferme de l’étang, Marlinvaux (Agence de l’eau Rhône-Méditerranée-Corse)</v>
      </c>
      <c r="F39" s="35" t="str">
        <f aca="false">IFERROR(VLOOKUP(LEFT(A39,7),Opérateur_Territoire!$B$2:$J$120,6,0),"à saisir (Opérateur_Territoire)")</f>
        <v>Chambre d'agriculture des Vosges</v>
      </c>
      <c r="G39" s="35" t="str">
        <f aca="false">IFERROR(VLOOKUP(LEFT(A39,7),Opérateur_Territoire!$B$2:$J$120,7,0),"à saisir (Opérateur_Territoire)")</f>
        <v>17 rue André Vitu - 88026 EPINAL Cedex</v>
      </c>
      <c r="H39" s="35" t="str">
        <f aca="false">IFERROR(VLOOKUP(LEFT(A39,7),Opérateur_Territoire!$B$2:$J$120,8,0),"à saisir (Opérateur_Territoire)")</f>
        <v>06 75 87 57 89</v>
      </c>
      <c r="I39" s="35" t="str">
        <f aca="false">IFERROR(VLOOKUP(LEFT(A39,7),Opérateur_Territoire!$B$2:$J$120,9,0),"à saisir (Opérateur_Territoire)")</f>
        <v>damien.godfroy@vosges.chambagri.fr</v>
      </c>
      <c r="J39" s="37"/>
      <c r="K39" s="37"/>
      <c r="L39" s="112"/>
      <c r="M39" s="113"/>
      <c r="N39" s="114"/>
      <c r="O39" s="115"/>
      <c r="P39" s="115"/>
      <c r="Q39" s="116"/>
      <c r="R39" s="116"/>
      <c r="S39" s="117"/>
      <c r="T39" s="118"/>
      <c r="U39" s="118"/>
      <c r="V39" s="118"/>
      <c r="W39" s="114"/>
      <c r="X39" s="119"/>
      <c r="Y39" s="120"/>
      <c r="Z39" s="121"/>
      <c r="AA39" s="122"/>
      <c r="AB39" s="123"/>
      <c r="AC39" s="47"/>
      <c r="AD39" s="47"/>
      <c r="AE39" s="47"/>
      <c r="AMI39" s="19"/>
      <c r="AMJ39" s="19"/>
    </row>
    <row r="40" s="93" customFormat="true" ht="25.5" hidden="false" customHeight="true" outlineLevel="0" collapsed="false">
      <c r="A40" s="33" t="s">
        <v>1159</v>
      </c>
      <c r="B40" s="34" t="str">
        <f aca="false">IF(A40="","saisir code MAEC (colonne A)",RIGHT(A40,4))</f>
        <v>CIFF</v>
      </c>
      <c r="C40" s="34" t="str">
        <f aca="false">IFERROR(VLOOKUP(LEFT(A40,7),Opérateur_Territoire!$B$2:$D$120,2,0),"à saisir (Opérateur_Territoire)")</f>
        <v>CC Argonne ardennaise</v>
      </c>
      <c r="D40" s="34" t="str">
        <f aca="false">LEFT(A40,7)</f>
        <v>GE_043N</v>
      </c>
      <c r="E40" s="34" t="str">
        <f aca="false">IFERROR(VLOOKUP(LEFT(A40,7),Opérateur_Territoire!$B$2:$D$120,3,0),"à saisir (Opérateur_Territoire)")</f>
        <v>Prairies d’Autry – Natura 2000 (site 043)</v>
      </c>
      <c r="F40" s="35" t="str">
        <f aca="false">IFERROR(VLOOKUP(LEFT(A40,7),Opérateur_Territoire!$B$2:$J$120,6,0),"à saisir (Opérateur_Territoire)")</f>
        <v>Communauté de communes de l'Argonne Ardennaise</v>
      </c>
      <c r="G40" s="35" t="str">
        <f aca="false">IFERROR(VLOOKUP(LEFT(A40,7),Opérateur_Territoire!$B$2:$J$120,7,0),"à saisir (Opérateur_Territoire)")</f>
        <v>44-46 rue du chemin salé – 08400 VOUZIERS</v>
      </c>
      <c r="H40" s="35" t="str">
        <f aca="false">IFERROR(VLOOKUP(LEFT(A40,7),Opérateur_Territoire!$B$2:$J$120,8,0),"à saisir (Opérateur_Territoire)")</f>
        <v>03 24 71 59 93 - 06 37 73 33 18</v>
      </c>
      <c r="I40" s="35" t="str">
        <f aca="false">IFERROR(VLOOKUP(LEFT(A40,7),Opérateur_Territoire!$B$2:$J$120,9,0),"à saisir (Opérateur_Territoire)")</f>
        <v>a.musu@argonne-ardennaise.fr</v>
      </c>
      <c r="J40" s="37"/>
      <c r="K40" s="37"/>
      <c r="L40" s="112"/>
      <c r="M40" s="113"/>
      <c r="N40" s="114"/>
      <c r="O40" s="115"/>
      <c r="P40" s="115"/>
      <c r="Q40" s="116"/>
      <c r="R40" s="116"/>
      <c r="S40" s="117"/>
      <c r="T40" s="118"/>
      <c r="U40" s="118"/>
      <c r="V40" s="118"/>
      <c r="W40" s="114"/>
      <c r="X40" s="119"/>
      <c r="Y40" s="120"/>
      <c r="Z40" s="121"/>
      <c r="AA40" s="122"/>
      <c r="AB40" s="123"/>
      <c r="AC40" s="47"/>
      <c r="AD40" s="47"/>
      <c r="AE40" s="47"/>
      <c r="AMI40" s="19"/>
      <c r="AMJ40" s="19"/>
    </row>
    <row r="41" s="93" customFormat="true" ht="25.5" hidden="false" customHeight="true" outlineLevel="0" collapsed="false">
      <c r="A41" s="33" t="s">
        <v>1160</v>
      </c>
      <c r="B41" s="34" t="str">
        <f aca="false">IF(A41="","saisir code MAEC (colonne A)",RIGHT(A41,4))</f>
        <v>CPRA</v>
      </c>
      <c r="C41" s="34" t="str">
        <f aca="false">IFERROR(VLOOKUP(LEFT(A41,7),Opérateur_Territoire!$B$2:$D$120,2,0),"à saisir (Opérateur_Territoire)")</f>
        <v>CC Argonne ardennaise</v>
      </c>
      <c r="D41" s="34" t="str">
        <f aca="false">LEFT(A41,7)</f>
        <v>GE_043N</v>
      </c>
      <c r="E41" s="34" t="str">
        <f aca="false">IFERROR(VLOOKUP(LEFT(A41,7),Opérateur_Territoire!$B$2:$D$120,3,0),"à saisir (Opérateur_Territoire)")</f>
        <v>Prairies d’Autry – Natura 2000 (site 043)</v>
      </c>
      <c r="F41" s="35" t="str">
        <f aca="false">IFERROR(VLOOKUP(LEFT(A41,7),Opérateur_Territoire!$B$2:$J$120,6,0),"à saisir (Opérateur_Territoire)")</f>
        <v>Communauté de communes de l'Argonne Ardennaise</v>
      </c>
      <c r="G41" s="35" t="str">
        <f aca="false">IFERROR(VLOOKUP(LEFT(A41,7),Opérateur_Territoire!$B$2:$J$120,7,0),"à saisir (Opérateur_Territoire)")</f>
        <v>44-46 rue du chemin salé – 08400 VOUZIERS</v>
      </c>
      <c r="H41" s="35" t="str">
        <f aca="false">IFERROR(VLOOKUP(LEFT(A41,7),Opérateur_Territoire!$B$2:$J$120,8,0),"à saisir (Opérateur_Territoire)")</f>
        <v>03 24 71 59 93 - 06 37 73 33 18</v>
      </c>
      <c r="I41" s="35" t="str">
        <f aca="false">IFERROR(VLOOKUP(LEFT(A41,7),Opérateur_Territoire!$B$2:$J$120,9,0),"à saisir (Opérateur_Territoire)")</f>
        <v>a.musu@argonne-ardennaise.fr</v>
      </c>
      <c r="J41" s="37"/>
      <c r="K41" s="37"/>
      <c r="L41" s="112"/>
      <c r="M41" s="113"/>
      <c r="N41" s="114"/>
      <c r="O41" s="115"/>
      <c r="P41" s="115"/>
      <c r="Q41" s="116"/>
      <c r="R41" s="116"/>
      <c r="S41" s="117"/>
      <c r="T41" s="118"/>
      <c r="U41" s="118"/>
      <c r="V41" s="118"/>
      <c r="W41" s="114"/>
      <c r="X41" s="119"/>
      <c r="Y41" s="120"/>
      <c r="Z41" s="121"/>
      <c r="AA41" s="122"/>
      <c r="AB41" s="123"/>
      <c r="AC41" s="47"/>
      <c r="AD41" s="47"/>
      <c r="AE41" s="47"/>
      <c r="AMI41" s="19"/>
      <c r="AMJ41" s="19"/>
    </row>
    <row r="42" s="93" customFormat="true" ht="25.5" hidden="false" customHeight="true" outlineLevel="0" collapsed="false">
      <c r="A42" s="33" t="s">
        <v>1161</v>
      </c>
      <c r="B42" s="34" t="str">
        <f aca="false">IF(A42="","saisir code MAEC (colonne A)",RIGHT(A42,4))</f>
        <v>CIFF</v>
      </c>
      <c r="C42" s="34" t="str">
        <f aca="false">IFERROR(VLOOKUP(LEFT(A42,7),Opérateur_Territoire!$B$2:$D$120,2,0),"à saisir (Opérateur_Territoire)")</f>
        <v>CC Argonne ardennaise</v>
      </c>
      <c r="D42" s="34" t="str">
        <f aca="false">LEFT(A42,7)</f>
        <v>GE_053N</v>
      </c>
      <c r="E42" s="34" t="str">
        <f aca="false">IFERROR(VLOOKUP(LEFT(A42,7),Opérateur_Territoire!$B$2:$D$120,3,0),"à saisir (Opérateur_Territoire)")</f>
        <v>Prairies de la vallée de l’Aisne – Natura 2000 (site 053)</v>
      </c>
      <c r="F42" s="35" t="str">
        <f aca="false">IFERROR(VLOOKUP(LEFT(A42,7),Opérateur_Territoire!$B$2:$J$120,6,0),"à saisir (Opérateur_Territoire)")</f>
        <v>Communauté de communes de l'Argonne Ardennaise</v>
      </c>
      <c r="G42" s="35" t="str">
        <f aca="false">IFERROR(VLOOKUP(LEFT(A42,7),Opérateur_Territoire!$B$2:$J$120,7,0),"à saisir (Opérateur_Territoire)")</f>
        <v>44-46 rue du chemin salé – 08400 VOUZIERS</v>
      </c>
      <c r="H42" s="35" t="str">
        <f aca="false">IFERROR(VLOOKUP(LEFT(A42,7),Opérateur_Territoire!$B$2:$J$120,8,0),"à saisir (Opérateur_Territoire)")</f>
        <v>03 24 71 59 93 - 06 37 73 33 18</v>
      </c>
      <c r="I42" s="35" t="str">
        <f aca="false">IFERROR(VLOOKUP(LEFT(A42,7),Opérateur_Territoire!$B$2:$J$120,9,0),"à saisir (Opérateur_Territoire)")</f>
        <v>a.musu@argonne-ardennaise.fr</v>
      </c>
      <c r="J42" s="37"/>
      <c r="K42" s="37"/>
      <c r="L42" s="112"/>
      <c r="M42" s="113"/>
      <c r="N42" s="114"/>
      <c r="O42" s="115"/>
      <c r="P42" s="115"/>
      <c r="Q42" s="116"/>
      <c r="R42" s="116"/>
      <c r="S42" s="117"/>
      <c r="T42" s="118"/>
      <c r="U42" s="118"/>
      <c r="V42" s="118"/>
      <c r="W42" s="114"/>
      <c r="X42" s="119"/>
      <c r="Y42" s="120"/>
      <c r="Z42" s="121"/>
      <c r="AA42" s="122"/>
      <c r="AB42" s="123"/>
      <c r="AC42" s="47"/>
      <c r="AD42" s="47"/>
      <c r="AE42" s="47"/>
      <c r="AMI42" s="19"/>
      <c r="AMJ42" s="19"/>
    </row>
    <row r="43" s="93" customFormat="true" ht="25.5" hidden="false" customHeight="true" outlineLevel="0" collapsed="false">
      <c r="A43" s="33" t="s">
        <v>1162</v>
      </c>
      <c r="B43" s="34" t="str">
        <f aca="false">IF(A43="","saisir code MAEC (colonne A)",RIGHT(A43,4))</f>
        <v>CPRA</v>
      </c>
      <c r="C43" s="34" t="str">
        <f aca="false">IFERROR(VLOOKUP(LEFT(A43,7),Opérateur_Territoire!$B$2:$D$120,2,0),"à saisir (Opérateur_Territoire)")</f>
        <v>CC Argonne ardennaise</v>
      </c>
      <c r="D43" s="34" t="str">
        <f aca="false">LEFT(A43,7)</f>
        <v>GE_053N</v>
      </c>
      <c r="E43" s="34" t="str">
        <f aca="false">IFERROR(VLOOKUP(LEFT(A43,7),Opérateur_Territoire!$B$2:$D$120,3,0),"à saisir (Opérateur_Territoire)")</f>
        <v>Prairies de la vallée de l’Aisne – Natura 2000 (site 053)</v>
      </c>
      <c r="F43" s="35" t="str">
        <f aca="false">IFERROR(VLOOKUP(LEFT(A43,7),Opérateur_Territoire!$B$2:$J$120,6,0),"à saisir (Opérateur_Territoire)")</f>
        <v>Communauté de communes de l'Argonne Ardennaise</v>
      </c>
      <c r="G43" s="35" t="str">
        <f aca="false">IFERROR(VLOOKUP(LEFT(A43,7),Opérateur_Territoire!$B$2:$J$120,7,0),"à saisir (Opérateur_Territoire)")</f>
        <v>44-46 rue du chemin salé – 08400 VOUZIERS</v>
      </c>
      <c r="H43" s="35" t="str">
        <f aca="false">IFERROR(VLOOKUP(LEFT(A43,7),Opérateur_Territoire!$B$2:$J$120,8,0),"à saisir (Opérateur_Territoire)")</f>
        <v>03 24 71 59 93 - 06 37 73 33 18</v>
      </c>
      <c r="I43" s="35" t="str">
        <f aca="false">IFERROR(VLOOKUP(LEFT(A43,7),Opérateur_Territoire!$B$2:$J$120,9,0),"à saisir (Opérateur_Territoire)")</f>
        <v>a.musu@argonne-ardennaise.fr</v>
      </c>
      <c r="J43" s="37"/>
      <c r="K43" s="37"/>
      <c r="L43" s="112"/>
      <c r="M43" s="113"/>
      <c r="N43" s="114"/>
      <c r="O43" s="115"/>
      <c r="P43" s="115"/>
      <c r="Q43" s="116"/>
      <c r="R43" s="116"/>
      <c r="S43" s="117"/>
      <c r="T43" s="118"/>
      <c r="U43" s="118"/>
      <c r="V43" s="118"/>
      <c r="W43" s="114"/>
      <c r="X43" s="119"/>
      <c r="Y43" s="120"/>
      <c r="Z43" s="121"/>
      <c r="AA43" s="122"/>
      <c r="AB43" s="123"/>
      <c r="AC43" s="47"/>
      <c r="AD43" s="47"/>
      <c r="AE43" s="47"/>
      <c r="AMI43" s="19"/>
      <c r="AMJ43" s="19"/>
    </row>
    <row r="44" s="93" customFormat="true" ht="25.5" hidden="false" customHeight="true" outlineLevel="0" collapsed="false">
      <c r="A44" s="33" t="s">
        <v>1163</v>
      </c>
      <c r="B44" s="34" t="str">
        <f aca="false">IF(A44="","saisir code MAEC (colonne A)",RIGHT(A44,4))</f>
        <v>CIFF</v>
      </c>
      <c r="C44" s="34" t="str">
        <f aca="false">IFERROR(VLOOKUP(LEFT(A44,7),Opérateur_Territoire!$B$2:$D$120,2,0),"à saisir (Opérateur_Territoire)")</f>
        <v>CC Argonne ardennaise</v>
      </c>
      <c r="D44" s="34" t="str">
        <f aca="false">LEFT(A44,7)</f>
        <v>GE_209N</v>
      </c>
      <c r="E44" s="34" t="str">
        <f aca="false">IFERROR(VLOOKUP(LEFT(A44,7),Opérateur_Territoire!$B$2:$D$120,3,0),"à saisir (Opérateur_Territoire)")</f>
        <v>Confluence vallées de l’Aisne et de l’Aire – Natura 2000 (site 209)</v>
      </c>
      <c r="F44" s="35" t="str">
        <f aca="false">IFERROR(VLOOKUP(LEFT(A44,7),Opérateur_Territoire!$B$2:$J$120,6,0),"à saisir (Opérateur_Territoire)")</f>
        <v>Communauté de communes de l'Argonne Ardennaise</v>
      </c>
      <c r="G44" s="35" t="str">
        <f aca="false">IFERROR(VLOOKUP(LEFT(A44,7),Opérateur_Territoire!$B$2:$J$120,7,0),"à saisir (Opérateur_Territoire)")</f>
        <v>44-46 rue du chemin salé – 08400 VOUZIERS</v>
      </c>
      <c r="H44" s="35" t="str">
        <f aca="false">IFERROR(VLOOKUP(LEFT(A44,7),Opérateur_Territoire!$B$2:$J$120,8,0),"à saisir (Opérateur_Territoire)")</f>
        <v>03 24 71 59 93 - 06 37 73 33 18</v>
      </c>
      <c r="I44" s="35" t="str">
        <f aca="false">IFERROR(VLOOKUP(LEFT(A44,7),Opérateur_Territoire!$B$2:$J$120,9,0),"à saisir (Opérateur_Territoire)")</f>
        <v>a.musu@argonne-ardennaise.fr</v>
      </c>
      <c r="J44" s="37"/>
      <c r="K44" s="37"/>
      <c r="L44" s="112"/>
      <c r="M44" s="113"/>
      <c r="N44" s="114"/>
      <c r="O44" s="115"/>
      <c r="P44" s="115"/>
      <c r="Q44" s="116"/>
      <c r="R44" s="116"/>
      <c r="S44" s="117"/>
      <c r="T44" s="118"/>
      <c r="U44" s="118"/>
      <c r="V44" s="118"/>
      <c r="W44" s="114"/>
      <c r="X44" s="119"/>
      <c r="Y44" s="120"/>
      <c r="Z44" s="121"/>
      <c r="AA44" s="122"/>
      <c r="AB44" s="123"/>
      <c r="AC44" s="47"/>
      <c r="AD44" s="47"/>
      <c r="AE44" s="47"/>
      <c r="AMI44" s="19"/>
      <c r="AMJ44" s="19"/>
    </row>
    <row r="45" s="93" customFormat="true" ht="25.5" hidden="false" customHeight="true" outlineLevel="0" collapsed="false">
      <c r="A45" s="33" t="s">
        <v>1164</v>
      </c>
      <c r="B45" s="34" t="str">
        <f aca="false">IF(A45="","saisir code MAEC (colonne A)",RIGHT(A45,4))</f>
        <v>CPRA</v>
      </c>
      <c r="C45" s="34" t="str">
        <f aca="false">IFERROR(VLOOKUP(LEFT(A45,7),Opérateur_Territoire!$B$2:$D$120,2,0),"à saisir (Opérateur_Territoire)")</f>
        <v>CC Argonne ardennaise</v>
      </c>
      <c r="D45" s="34" t="str">
        <f aca="false">LEFT(A45,7)</f>
        <v>GE_209N</v>
      </c>
      <c r="E45" s="34" t="str">
        <f aca="false">IFERROR(VLOOKUP(LEFT(A45,7),Opérateur_Territoire!$B$2:$D$120,3,0),"à saisir (Opérateur_Territoire)")</f>
        <v>Confluence vallées de l’Aisne et de l’Aire – Natura 2000 (site 209)</v>
      </c>
      <c r="F45" s="35" t="str">
        <f aca="false">IFERROR(VLOOKUP(LEFT(A45,7),Opérateur_Territoire!$B$2:$J$120,6,0),"à saisir (Opérateur_Territoire)")</f>
        <v>Communauté de communes de l'Argonne Ardennaise</v>
      </c>
      <c r="G45" s="35" t="str">
        <f aca="false">IFERROR(VLOOKUP(LEFT(A45,7),Opérateur_Territoire!$B$2:$J$120,7,0),"à saisir (Opérateur_Territoire)")</f>
        <v>44-46 rue du chemin salé – 08400 VOUZIERS</v>
      </c>
      <c r="H45" s="35" t="str">
        <f aca="false">IFERROR(VLOOKUP(LEFT(A45,7),Opérateur_Territoire!$B$2:$J$120,8,0),"à saisir (Opérateur_Territoire)")</f>
        <v>03 24 71 59 93 - 06 37 73 33 18</v>
      </c>
      <c r="I45" s="35" t="str">
        <f aca="false">IFERROR(VLOOKUP(LEFT(A45,7),Opérateur_Territoire!$B$2:$J$120,9,0),"à saisir (Opérateur_Territoire)")</f>
        <v>a.musu@argonne-ardennaise.fr</v>
      </c>
      <c r="J45" s="37"/>
      <c r="K45" s="37"/>
      <c r="L45" s="112"/>
      <c r="M45" s="113"/>
      <c r="N45" s="114"/>
      <c r="O45" s="115"/>
      <c r="P45" s="115"/>
      <c r="Q45" s="116"/>
      <c r="R45" s="116"/>
      <c r="S45" s="117"/>
      <c r="T45" s="118"/>
      <c r="U45" s="118"/>
      <c r="V45" s="118"/>
      <c r="W45" s="114"/>
      <c r="X45" s="119"/>
      <c r="Y45" s="120"/>
      <c r="Z45" s="121"/>
      <c r="AA45" s="122"/>
      <c r="AB45" s="123"/>
      <c r="AC45" s="47"/>
      <c r="AD45" s="47"/>
      <c r="AE45" s="47"/>
      <c r="AMI45" s="19"/>
      <c r="AMJ45" s="19"/>
    </row>
    <row r="46" s="93" customFormat="true" ht="25.5" hidden="false" customHeight="true" outlineLevel="0" collapsed="false">
      <c r="A46" s="33" t="s">
        <v>1165</v>
      </c>
      <c r="B46" s="34" t="str">
        <f aca="false">IF(A46="","saisir code MAEC (colonne A)",RIGHT(A46,4))</f>
        <v>CIFF</v>
      </c>
      <c r="C46" s="34" t="str">
        <f aca="false">IFERROR(VLOOKUP(LEFT(A46,7),Opérateur_Territoire!$B$2:$D$120,2,0),"à saisir (Opérateur_Territoire)")</f>
        <v>CC Argonne ardennaise</v>
      </c>
      <c r="D46" s="34" t="str">
        <f aca="false">LEFT(A46,7)</f>
        <v>GE_210N</v>
      </c>
      <c r="E46" s="34" t="str">
        <f aca="false">IFERROR(VLOOKUP(LEFT(A46,7),Opérateur_Territoire!$B$2:$D$120,3,0),"à saisir (Opérateur_Territoire)")</f>
        <v>Vallée de l’Aisne à Mouron – Natura 2000 (site 210)</v>
      </c>
      <c r="F46" s="35" t="str">
        <f aca="false">IFERROR(VLOOKUP(LEFT(A46,7),Opérateur_Territoire!$B$2:$J$120,6,0),"à saisir (Opérateur_Territoire)")</f>
        <v>Communauté de communes de l'Argonne Ardennaise</v>
      </c>
      <c r="G46" s="35" t="str">
        <f aca="false">IFERROR(VLOOKUP(LEFT(A46,7),Opérateur_Territoire!$B$2:$J$120,7,0),"à saisir (Opérateur_Territoire)")</f>
        <v>44-46 rue du chemin salé – 08400 VOUZIERS</v>
      </c>
      <c r="H46" s="35" t="str">
        <f aca="false">IFERROR(VLOOKUP(LEFT(A46,7),Opérateur_Territoire!$B$2:$J$120,8,0),"à saisir (Opérateur_Territoire)")</f>
        <v>03 24 71 59 93 - 06 37 73 33 18</v>
      </c>
      <c r="I46" s="35" t="str">
        <f aca="false">IFERROR(VLOOKUP(LEFT(A46,7),Opérateur_Territoire!$B$2:$J$120,9,0),"à saisir (Opérateur_Territoire)")</f>
        <v>a.musu@argonne-ardennaise.fr</v>
      </c>
      <c r="J46" s="37"/>
      <c r="K46" s="37"/>
      <c r="L46" s="112"/>
      <c r="M46" s="113"/>
      <c r="N46" s="114"/>
      <c r="O46" s="115"/>
      <c r="P46" s="115"/>
      <c r="Q46" s="116"/>
      <c r="R46" s="116"/>
      <c r="S46" s="117"/>
      <c r="T46" s="118"/>
      <c r="U46" s="118"/>
      <c r="V46" s="118"/>
      <c r="W46" s="114"/>
      <c r="X46" s="119"/>
      <c r="Y46" s="120"/>
      <c r="Z46" s="121"/>
      <c r="AA46" s="122"/>
      <c r="AB46" s="123"/>
      <c r="AC46" s="47"/>
      <c r="AD46" s="47"/>
      <c r="AE46" s="47"/>
      <c r="AMI46" s="19"/>
      <c r="AMJ46" s="19"/>
    </row>
    <row r="47" s="93" customFormat="true" ht="25.5" hidden="false" customHeight="true" outlineLevel="0" collapsed="false">
      <c r="A47" s="33" t="s">
        <v>1166</v>
      </c>
      <c r="B47" s="34" t="str">
        <f aca="false">IF(A47="","saisir code MAEC (colonne A)",RIGHT(A47,4))</f>
        <v>CPRA</v>
      </c>
      <c r="C47" s="34" t="str">
        <f aca="false">IFERROR(VLOOKUP(LEFT(A47,7),Opérateur_Territoire!$B$2:$D$120,2,0),"à saisir (Opérateur_Territoire)")</f>
        <v>CC Argonne ardennaise</v>
      </c>
      <c r="D47" s="34" t="str">
        <f aca="false">LEFT(A47,7)</f>
        <v>GE_210N</v>
      </c>
      <c r="E47" s="34" t="str">
        <f aca="false">IFERROR(VLOOKUP(LEFT(A47,7),Opérateur_Territoire!$B$2:$D$120,3,0),"à saisir (Opérateur_Territoire)")</f>
        <v>Vallée de l’Aisne à Mouron – Natura 2000 (site 210)</v>
      </c>
      <c r="F47" s="35" t="str">
        <f aca="false">IFERROR(VLOOKUP(LEFT(A47,7),Opérateur_Territoire!$B$2:$J$120,6,0),"à saisir (Opérateur_Territoire)")</f>
        <v>Communauté de communes de l'Argonne Ardennaise</v>
      </c>
      <c r="G47" s="35" t="str">
        <f aca="false">IFERROR(VLOOKUP(LEFT(A47,7),Opérateur_Territoire!$B$2:$J$120,7,0),"à saisir (Opérateur_Territoire)")</f>
        <v>44-46 rue du chemin salé – 08400 VOUZIERS</v>
      </c>
      <c r="H47" s="35" t="str">
        <f aca="false">IFERROR(VLOOKUP(LEFT(A47,7),Opérateur_Territoire!$B$2:$J$120,8,0),"à saisir (Opérateur_Territoire)")</f>
        <v>03 24 71 59 93 - 06 37 73 33 18</v>
      </c>
      <c r="I47" s="35" t="str">
        <f aca="false">IFERROR(VLOOKUP(LEFT(A47,7),Opérateur_Territoire!$B$2:$J$120,9,0),"à saisir (Opérateur_Territoire)")</f>
        <v>a.musu@argonne-ardennaise.fr</v>
      </c>
      <c r="J47" s="37"/>
      <c r="K47" s="37"/>
      <c r="L47" s="112"/>
      <c r="M47" s="113"/>
      <c r="N47" s="114"/>
      <c r="O47" s="115"/>
      <c r="P47" s="115"/>
      <c r="Q47" s="116"/>
      <c r="R47" s="116"/>
      <c r="S47" s="117"/>
      <c r="T47" s="118"/>
      <c r="U47" s="118"/>
      <c r="V47" s="118"/>
      <c r="W47" s="114"/>
      <c r="X47" s="119"/>
      <c r="Y47" s="120"/>
      <c r="Z47" s="121"/>
      <c r="AA47" s="122"/>
      <c r="AB47" s="123"/>
      <c r="AC47" s="47"/>
      <c r="AD47" s="47"/>
      <c r="AE47" s="47"/>
      <c r="AMI47" s="19"/>
      <c r="AMJ47" s="19"/>
    </row>
    <row r="48" s="93" customFormat="true" ht="25.5" hidden="false" customHeight="true" outlineLevel="0" collapsed="false">
      <c r="A48" s="33" t="s">
        <v>1167</v>
      </c>
      <c r="B48" s="34" t="str">
        <f aca="false">IF(A48="","saisir code MAEC (colonne A)",RIGHT(A48,4))</f>
        <v>CIFF</v>
      </c>
      <c r="C48" s="34" t="str">
        <f aca="false">IFERROR(VLOOKUP(LEFT(A48,7),Opérateur_Territoire!$B$2:$D$120,2,0),"à saisir (Opérateur_Territoire)")</f>
        <v>CC Crêtes préardennaises</v>
      </c>
      <c r="D48" s="34" t="str">
        <f aca="false">LEFT(A48,7)</f>
        <v>GE_098N</v>
      </c>
      <c r="E48" s="34" t="str">
        <f aca="false">IFERROR(VLOOKUP(LEFT(A48,7),Opérateur_Territoire!$B$2:$D$120,3,0),"à saisir (Opérateur_Territoire)")</f>
        <v>Site à chiroptères de la vallée de la Bar – Natura 2000 (site 098)</v>
      </c>
      <c r="F48" s="35" t="str">
        <f aca="false">IFERROR(VLOOKUP(LEFT(A48,7),Opérateur_Territoire!$B$2:$J$120,6,0),"à saisir (Opérateur_Territoire)")</f>
        <v>Association ReNArd</v>
      </c>
      <c r="G48" s="35" t="str">
        <f aca="false">IFERROR(VLOOKUP(LEFT(A48,7),Opérateur_Territoire!$B$2:$J$120,7,0),"à saisir (Opérateur_Territoire)")</f>
        <v>3 grande rue – 08430 POIX-TERRON</v>
      </c>
      <c r="H48" s="35" t="str">
        <f aca="false">IFERROR(VLOOKUP(LEFT(A48,7),Opérateur_Territoire!$B$2:$J$120,8,0),"à saisir (Opérateur_Territoire)")</f>
        <v>03 24 33 54 23</v>
      </c>
      <c r="I48" s="35" t="str">
        <f aca="false">IFERROR(VLOOKUP(LEFT(A48,7),Opérateur_Territoire!$B$2:$J$120,9,0),"à saisir (Opérateur_Territoire)")</f>
        <v>contact@renard-asso.org</v>
      </c>
      <c r="J48" s="37"/>
      <c r="K48" s="37"/>
      <c r="L48" s="112"/>
      <c r="M48" s="113"/>
      <c r="N48" s="114"/>
      <c r="O48" s="115"/>
      <c r="P48" s="115"/>
      <c r="Q48" s="116"/>
      <c r="R48" s="116"/>
      <c r="S48" s="117"/>
      <c r="T48" s="118"/>
      <c r="U48" s="118"/>
      <c r="V48" s="118"/>
      <c r="W48" s="114"/>
      <c r="X48" s="119"/>
      <c r="Y48" s="120"/>
      <c r="Z48" s="121"/>
      <c r="AA48" s="122"/>
      <c r="AB48" s="123"/>
      <c r="AC48" s="47"/>
      <c r="AD48" s="47"/>
      <c r="AE48" s="47"/>
      <c r="AMI48" s="19"/>
      <c r="AMJ48" s="19"/>
    </row>
    <row r="49" s="93" customFormat="true" ht="25.5" hidden="false" customHeight="true" outlineLevel="0" collapsed="false">
      <c r="A49" s="33" t="s">
        <v>1168</v>
      </c>
      <c r="B49" s="34" t="str">
        <f aca="false">IF(A49="","saisir code MAEC (colonne A)",RIGHT(A49,4))</f>
        <v>CPRA</v>
      </c>
      <c r="C49" s="34" t="str">
        <f aca="false">IFERROR(VLOOKUP(LEFT(A49,7),Opérateur_Territoire!$B$2:$D$120,2,0),"à saisir (Opérateur_Territoire)")</f>
        <v>CC Crêtes préardennaises</v>
      </c>
      <c r="D49" s="34" t="str">
        <f aca="false">LEFT(A49,7)</f>
        <v>GE_098N</v>
      </c>
      <c r="E49" s="34" t="str">
        <f aca="false">IFERROR(VLOOKUP(LEFT(A49,7),Opérateur_Territoire!$B$2:$D$120,3,0),"à saisir (Opérateur_Territoire)")</f>
        <v>Site à chiroptères de la vallée de la Bar – Natura 2000 (site 098)</v>
      </c>
      <c r="F49" s="35" t="str">
        <f aca="false">IFERROR(VLOOKUP(LEFT(A49,7),Opérateur_Territoire!$B$2:$J$120,6,0),"à saisir (Opérateur_Territoire)")</f>
        <v>Association ReNArd</v>
      </c>
      <c r="G49" s="35" t="str">
        <f aca="false">IFERROR(VLOOKUP(LEFT(A49,7),Opérateur_Territoire!$B$2:$J$120,7,0),"à saisir (Opérateur_Territoire)")</f>
        <v>3 grande rue – 08430 POIX-TERRON</v>
      </c>
      <c r="H49" s="35" t="str">
        <f aca="false">IFERROR(VLOOKUP(LEFT(A49,7),Opérateur_Territoire!$B$2:$J$120,8,0),"à saisir (Opérateur_Territoire)")</f>
        <v>03 24 33 54 23</v>
      </c>
      <c r="I49" s="35" t="str">
        <f aca="false">IFERROR(VLOOKUP(LEFT(A49,7),Opérateur_Territoire!$B$2:$J$120,9,0),"à saisir (Opérateur_Territoire)")</f>
        <v>contact@renard-asso.org</v>
      </c>
      <c r="J49" s="37"/>
      <c r="K49" s="37"/>
      <c r="L49" s="112"/>
      <c r="M49" s="113"/>
      <c r="N49" s="114"/>
      <c r="O49" s="115"/>
      <c r="P49" s="115"/>
      <c r="Q49" s="116"/>
      <c r="R49" s="116"/>
      <c r="S49" s="117"/>
      <c r="T49" s="118"/>
      <c r="U49" s="118"/>
      <c r="V49" s="118"/>
      <c r="W49" s="114"/>
      <c r="X49" s="119"/>
      <c r="Y49" s="120"/>
      <c r="Z49" s="121"/>
      <c r="AA49" s="122"/>
      <c r="AB49" s="123"/>
      <c r="AC49" s="47"/>
      <c r="AD49" s="47"/>
      <c r="AE49" s="47"/>
      <c r="AMI49" s="19"/>
      <c r="AMJ49" s="19"/>
    </row>
    <row r="50" s="93" customFormat="true" ht="25.5" hidden="false" customHeight="true" outlineLevel="0" collapsed="false">
      <c r="A50" s="33" t="s">
        <v>1169</v>
      </c>
      <c r="B50" s="34" t="str">
        <f aca="false">IF(A50="","saisir code MAEC (colonne A)",RIGHT(A50,4))</f>
        <v>CIFF</v>
      </c>
      <c r="C50" s="34" t="str">
        <f aca="false">IFERROR(VLOOKUP(LEFT(A50,7),Opérateur_Territoire!$B$2:$D$120,2,0),"à saisir (Opérateur_Territoire)")</f>
        <v>CC Pays rethelois</v>
      </c>
      <c r="D50" s="34" t="str">
        <f aca="false">LEFT(A50,7)</f>
        <v>GE_208N</v>
      </c>
      <c r="E50" s="34" t="str">
        <f aca="false">IFERROR(VLOOKUP(LEFT(A50,7),Opérateur_Territoire!$B$2:$D$120,3,0),"à saisir (Opérateur_Territoire)")</f>
        <v>Vallée de l’Aisne en aval de Château-Porcien – Natura 2000 (site 208)</v>
      </c>
      <c r="F50" s="35" t="str">
        <f aca="false">IFERROR(VLOOKUP(LEFT(A50,7),Opérateur_Territoire!$B$2:$J$120,6,0),"à saisir (Opérateur_Territoire)")</f>
        <v>Communauté de communes du Pays rethélois</v>
      </c>
      <c r="G50" s="35" t="str">
        <f aca="false">IFERROR(VLOOKUP(LEFT(A50,7),Opérateur_Territoire!$B$2:$J$120,7,0),"à saisir (Opérateur_Territoire)")</f>
        <v>30 avenue de Bourgoin – 08300 SAULT-LES-RETHEL</v>
      </c>
      <c r="H50" s="35" t="str">
        <f aca="false">IFERROR(VLOOKUP(LEFT(A50,7),Opérateur_Territoire!$B$2:$J$120,8,0),"à saisir (Opérateur_Territoire)")</f>
        <v>03 52 10 01 00</v>
      </c>
      <c r="I50" s="35" t="str">
        <f aca="false">IFERROR(VLOOKUP(LEFT(A50,7),Opérateur_Territoire!$B$2:$J$120,9,0),"à saisir (Opérateur_Territoire)")</f>
        <v>accueil@cc-paysrethelois.fr</v>
      </c>
      <c r="J50" s="37"/>
      <c r="K50" s="37"/>
      <c r="L50" s="112"/>
      <c r="M50" s="113"/>
      <c r="N50" s="114"/>
      <c r="O50" s="115"/>
      <c r="P50" s="115"/>
      <c r="Q50" s="116"/>
      <c r="R50" s="116"/>
      <c r="S50" s="117"/>
      <c r="T50" s="118"/>
      <c r="U50" s="118"/>
      <c r="V50" s="118"/>
      <c r="W50" s="114"/>
      <c r="X50" s="119"/>
      <c r="Y50" s="120"/>
      <c r="Z50" s="121"/>
      <c r="AA50" s="122"/>
      <c r="AB50" s="123"/>
      <c r="AC50" s="47"/>
      <c r="AD50" s="47"/>
      <c r="AE50" s="47"/>
      <c r="AMI50" s="19"/>
      <c r="AMJ50" s="19"/>
    </row>
    <row r="51" s="93" customFormat="true" ht="25.5" hidden="false" customHeight="true" outlineLevel="0" collapsed="false">
      <c r="A51" s="33" t="s">
        <v>1170</v>
      </c>
      <c r="B51" s="34" t="str">
        <f aca="false">IF(A51="","saisir code MAEC (colonne A)",RIGHT(A51,4))</f>
        <v>CPRA</v>
      </c>
      <c r="C51" s="34" t="str">
        <f aca="false">IFERROR(VLOOKUP(LEFT(A51,7),Opérateur_Territoire!$B$2:$D$120,2,0),"à saisir (Opérateur_Territoire)")</f>
        <v>CC Pays Stenay – Val dunois</v>
      </c>
      <c r="D51" s="34" t="str">
        <f aca="false">LEFT(A51,7)</f>
        <v>GE_STEN</v>
      </c>
      <c r="E51" s="34" t="str">
        <f aca="false">IFERROR(VLOOKUP(LEFT(A51,7),Opérateur_Territoire!$B$2:$D$120,3,0),"à saisir (Opérateur_Territoire)")</f>
        <v>Vallée de la Meuse, secteur de Stenay – Natura 2000</v>
      </c>
      <c r="F51" s="35" t="str">
        <f aca="false">IFERROR(VLOOKUP(LEFT(A51,7),Opérateur_Territoire!$B$2:$J$120,6,0),"à saisir (Opérateur_Territoire)")</f>
        <v>Communauté de communes du Pays de Stenay et du Val Dunois</v>
      </c>
      <c r="G51" s="35" t="str">
        <f aca="false">IFERROR(VLOOKUP(LEFT(A51,7),Opérateur_Territoire!$B$2:$J$120,7,0),"à saisir (Opérateur_Territoire)")</f>
        <v>6 D avenue de Verdun – 55700 STENAY</v>
      </c>
      <c r="H51" s="35" t="str">
        <f aca="false">IFERROR(VLOOKUP(LEFT(A51,7),Opérateur_Territoire!$B$2:$J$120,8,0),"à saisir (Opérateur_Territoire)")</f>
        <v>03.29.80.31.81</v>
      </c>
      <c r="I51" s="35" t="str">
        <f aca="false">IFERROR(VLOOKUP(LEFT(A51,7),Opérateur_Territoire!$B$2:$J$120,9,0),"à saisir (Opérateur_Territoire)")</f>
        <v>eau-natura@ccstenaydun.fr</v>
      </c>
      <c r="J51" s="37"/>
      <c r="K51" s="37"/>
      <c r="L51" s="112"/>
      <c r="M51" s="113"/>
      <c r="N51" s="114"/>
      <c r="O51" s="115"/>
      <c r="P51" s="115"/>
      <c r="Q51" s="116"/>
      <c r="R51" s="116"/>
      <c r="S51" s="117"/>
      <c r="T51" s="118"/>
      <c r="U51" s="118"/>
      <c r="V51" s="118"/>
      <c r="W51" s="114"/>
      <c r="X51" s="119"/>
      <c r="Y51" s="120"/>
      <c r="Z51" s="121"/>
      <c r="AA51" s="122"/>
      <c r="AB51" s="123"/>
      <c r="AC51" s="47"/>
      <c r="AD51" s="47"/>
      <c r="AE51" s="47"/>
      <c r="AMI51" s="19"/>
      <c r="AMJ51" s="19"/>
    </row>
    <row r="52" s="93" customFormat="true" ht="25.5" hidden="false" customHeight="true" outlineLevel="0" collapsed="false">
      <c r="A52" s="33" t="s">
        <v>1171</v>
      </c>
      <c r="B52" s="34" t="str">
        <f aca="false">IF(A52="","saisir code MAEC (colonne A)",RIGHT(A52,4))</f>
        <v>CIFF</v>
      </c>
      <c r="C52" s="34" t="str">
        <f aca="false">IFERROR(VLOOKUP(LEFT(A52,7),Opérateur_Territoire!$B$2:$D$120,2,0),"à saisir (Opérateur_Territoire)")</f>
        <v>CC Vezouze en Piémont </v>
      </c>
      <c r="D52" s="34" t="str">
        <f aca="false">LEFT(A52,7)</f>
        <v>GE_VEZN</v>
      </c>
      <c r="E52" s="34" t="str">
        <f aca="false">IFERROR(VLOOKUP(LEFT(A52,7),Opérateur_Territoire!$B$2:$D$120,3,0),"à saisir (Opérateur_Territoire)")</f>
        <v>Forêt et étang de Parroy, fort de Manonviller et vallée alluviale de la Vezouze – Natura 2000</v>
      </c>
      <c r="F52" s="35" t="str">
        <f aca="false">IFERROR(VLOOKUP(LEFT(A52,7),Opérateur_Territoire!$B$2:$J$120,6,0),"à saisir (Opérateur_Territoire)")</f>
        <v>Communauté de communes de Vezouze en Piémont </v>
      </c>
      <c r="G52" s="35" t="str">
        <f aca="false">IFERROR(VLOOKUP(LEFT(A52,7),Opérateur_Territoire!$B$2:$J$120,7,0),"à saisir (Opérateur_Territoire)")</f>
        <v>38 rue de la Voise – BP 08 – 54450 BLAMONT</v>
      </c>
      <c r="H52" s="35" t="str">
        <f aca="false">IFERROR(VLOOKUP(LEFT(A52,7),Opérateur_Territoire!$B$2:$J$120,8,0),"à saisir (Opérateur_Territoire)")</f>
        <v>03.83.42.46.46 - 03.83.72.02.91</v>
      </c>
      <c r="I52" s="35" t="str">
        <f aca="false">IFERROR(VLOOKUP(LEFT(A52,7),Opérateur_Territoire!$B$2:$J$120,9,0),"à saisir (Opérateur_Territoire)")</f>
        <v>cathy.nicolas@ccvp.fr</v>
      </c>
      <c r="J52" s="37"/>
      <c r="K52" s="37"/>
      <c r="L52" s="112"/>
      <c r="M52" s="113"/>
      <c r="N52" s="114"/>
      <c r="O52" s="115"/>
      <c r="P52" s="115"/>
      <c r="Q52" s="116"/>
      <c r="R52" s="116"/>
      <c r="S52" s="117"/>
      <c r="T52" s="118"/>
      <c r="U52" s="118"/>
      <c r="V52" s="118"/>
      <c r="W52" s="114"/>
      <c r="X52" s="119"/>
      <c r="Y52" s="120"/>
      <c r="Z52" s="121"/>
      <c r="AA52" s="122"/>
      <c r="AB52" s="123"/>
      <c r="AC52" s="47"/>
      <c r="AD52" s="47"/>
      <c r="AE52" s="47"/>
      <c r="AMI52" s="19"/>
      <c r="AMJ52" s="19"/>
    </row>
    <row r="53" s="93" customFormat="true" ht="25.5" hidden="false" customHeight="true" outlineLevel="0" collapsed="false">
      <c r="A53" s="33" t="s">
        <v>1172</v>
      </c>
      <c r="B53" s="34" t="str">
        <f aca="false">IF(A53="","saisir code MAEC (colonne A)",RIGHT(A53,4))</f>
        <v>CIFF</v>
      </c>
      <c r="C53" s="34" t="str">
        <f aca="false">IFERROR(VLOOKUP(LEFT(A53,7),Opérateur_Territoire!$B$2:$D$120,2,0),"à saisir (Opérateur_Territoire)")</f>
        <v>CD 55</v>
      </c>
      <c r="D53" s="34" t="str">
        <f aca="false">LEFT(A53,7)</f>
        <v>GE_VAMN</v>
      </c>
      <c r="E53" s="34" t="str">
        <f aca="false">IFERROR(VLOOKUP(LEFT(A53,7),Opérateur_Territoire!$B$2:$D$120,3,0),"à saisir (Opérateur_Territoire)")</f>
        <v>Vallée de la Meuse – Natura 2000</v>
      </c>
      <c r="F53" s="35" t="str">
        <f aca="false">IFERROR(VLOOKUP(LEFT(A53,7),Opérateur_Territoire!$B$2:$J$120,6,0),"à saisir (Opérateur_Territoire)")</f>
        <v>Chambre d'agriculture de Meuse</v>
      </c>
      <c r="G53" s="35" t="str">
        <f aca="false">IFERROR(VLOOKUP(LEFT(A53,7),Opérateur_Territoire!$B$2:$J$120,7,0),"à saisir (Opérateur_Territoire)")</f>
        <v>Les Roises – Savonnières-devant-Bar – CS 10229 – 55005 BAR-LE-DUC CEDEX</v>
      </c>
      <c r="H53" s="35" t="str">
        <f aca="false">IFERROR(VLOOKUP(LEFT(A53,7),Opérateur_Territoire!$B$2:$J$120,8,0),"à saisir (Opérateur_Territoire)")</f>
        <v>03 29 76 81 50</v>
      </c>
      <c r="I53" s="35" t="str">
        <f aca="false">IFERROR(VLOOKUP(LEFT(A53,7),Opérateur_Territoire!$B$2:$J$120,9,0),"à saisir (Opérateur_Territoire)")</f>
        <v>claire.schmitt@meuse.chambagri.fr ; nicolas.henry@meuse.chambagri.fr</v>
      </c>
      <c r="J53" s="37"/>
      <c r="K53" s="37"/>
      <c r="L53" s="112"/>
      <c r="M53" s="113"/>
      <c r="N53" s="114"/>
      <c r="O53" s="115"/>
      <c r="P53" s="115"/>
      <c r="Q53" s="116"/>
      <c r="R53" s="116"/>
      <c r="S53" s="117"/>
      <c r="T53" s="118"/>
      <c r="U53" s="118"/>
      <c r="V53" s="118"/>
      <c r="W53" s="114"/>
      <c r="X53" s="119"/>
      <c r="Y53" s="120"/>
      <c r="Z53" s="121"/>
      <c r="AA53" s="122"/>
      <c r="AB53" s="123"/>
      <c r="AC53" s="47"/>
      <c r="AD53" s="47"/>
      <c r="AE53" s="47"/>
      <c r="AMI53" s="19"/>
      <c r="AMJ53" s="19"/>
    </row>
    <row r="54" s="93" customFormat="true" ht="25.5" hidden="false" customHeight="true" outlineLevel="0" collapsed="false">
      <c r="A54" s="33" t="s">
        <v>1173</v>
      </c>
      <c r="B54" s="34" t="str">
        <f aca="false">IF(A54="","saisir code MAEC (colonne A)",RIGHT(A54,4))</f>
        <v>CPRA</v>
      </c>
      <c r="C54" s="34" t="str">
        <f aca="false">IFERROR(VLOOKUP(LEFT(A54,7),Opérateur_Territoire!$B$2:$D$120,2,0),"à saisir (Opérateur_Territoire)")</f>
        <v>CD 55</v>
      </c>
      <c r="D54" s="34" t="str">
        <f aca="false">LEFT(A54,7)</f>
        <v>GE_VAMN</v>
      </c>
      <c r="E54" s="34" t="str">
        <f aca="false">IFERROR(VLOOKUP(LEFT(A54,7),Opérateur_Territoire!$B$2:$D$120,3,0),"à saisir (Opérateur_Territoire)")</f>
        <v>Vallée de la Meuse – Natura 2000</v>
      </c>
      <c r="F54" s="35" t="str">
        <f aca="false">IFERROR(VLOOKUP(LEFT(A54,7),Opérateur_Territoire!$B$2:$J$120,6,0),"à saisir (Opérateur_Territoire)")</f>
        <v>Chambre d'agriculture de Meuse</v>
      </c>
      <c r="G54" s="35" t="str">
        <f aca="false">IFERROR(VLOOKUP(LEFT(A54,7),Opérateur_Territoire!$B$2:$J$120,7,0),"à saisir (Opérateur_Territoire)")</f>
        <v>Les Roises – Savonnières-devant-Bar – CS 10229 – 55005 BAR-LE-DUC CEDEX</v>
      </c>
      <c r="H54" s="35" t="str">
        <f aca="false">IFERROR(VLOOKUP(LEFT(A54,7),Opérateur_Territoire!$B$2:$J$120,8,0),"à saisir (Opérateur_Territoire)")</f>
        <v>03 29 76 81 50</v>
      </c>
      <c r="I54" s="35" t="str">
        <f aca="false">IFERROR(VLOOKUP(LEFT(A54,7),Opérateur_Territoire!$B$2:$J$120,9,0),"à saisir (Opérateur_Territoire)")</f>
        <v>claire.schmitt@meuse.chambagri.fr ; nicolas.henry@meuse.chambagri.fr</v>
      </c>
      <c r="J54" s="37"/>
      <c r="K54" s="37"/>
      <c r="L54" s="112"/>
      <c r="M54" s="113"/>
      <c r="N54" s="114"/>
      <c r="O54" s="115"/>
      <c r="P54" s="115"/>
      <c r="Q54" s="116"/>
      <c r="R54" s="116"/>
      <c r="S54" s="117"/>
      <c r="T54" s="118"/>
      <c r="U54" s="118"/>
      <c r="V54" s="118"/>
      <c r="W54" s="114"/>
      <c r="X54" s="119"/>
      <c r="Y54" s="120"/>
      <c r="Z54" s="121"/>
      <c r="AA54" s="122"/>
      <c r="AB54" s="123"/>
      <c r="AC54" s="47"/>
      <c r="AD54" s="47"/>
      <c r="AE54" s="47"/>
      <c r="AMI54" s="19"/>
      <c r="AMJ54" s="19"/>
    </row>
    <row r="55" s="93" customFormat="true" ht="25.5" hidden="false" customHeight="true" outlineLevel="0" collapsed="false">
      <c r="A55" s="33" t="s">
        <v>1174</v>
      </c>
      <c r="B55" s="34" t="str">
        <f aca="false">IF(A55="","saisir code MAEC (colonne A)",RIGHT(A55,4))</f>
        <v>CIFF</v>
      </c>
      <c r="C55" s="34" t="str">
        <f aca="false">IFERROR(VLOOKUP(LEFT(A55,7),Opérateur_Territoire!$B$2:$D$120,2,0),"à saisir (Opérateur_Territoire)")</f>
        <v>CeA</v>
      </c>
      <c r="D55" s="34" t="str">
        <f aca="false">LEFT(A55,7)</f>
        <v>GE_TER5</v>
      </c>
      <c r="E55" s="34" t="str">
        <f aca="false">IFERROR(VLOOKUP(LEFT(A55,7),Opérateur_Territoire!$B$2:$D$120,3,0),"à saisir (Opérateur_Territoire)")</f>
        <v>Territoires du Haut-Rhin – Biodiversité (Agence de l'eau Rhin-Meuse)</v>
      </c>
      <c r="F55" s="35" t="str">
        <f aca="false">IFERROR(VLOOKUP(LEFT(A55,7),Opérateur_Territoire!$B$2:$J$120,6,0),"à saisir (Opérateur_Territoire)")</f>
        <v>Chambre d'agriculture d'Alsace – M. Nicolas JEANNIN (animateur)</v>
      </c>
      <c r="G55" s="35" t="str">
        <f aca="false">IFERROR(VLOOKUP(LEFT(A55,7),Opérateur_Territoire!$B$2:$J$120,7,0),"à saisir (Opérateur_Territoire)")</f>
        <v>11 rue Jean Mermoz – BP 80038 – 68127 SAINTE-CROIX-EN-PLAINE</v>
      </c>
      <c r="H55" s="35" t="str">
        <f aca="false">IFERROR(VLOOKUP(LEFT(A55,7),Opérateur_Territoire!$B$2:$J$120,8,0),"à saisir (Opérateur_Territoire)")</f>
        <v>06 48 22 58 56</v>
      </c>
      <c r="I55" s="35" t="str">
        <f aca="false">IFERROR(VLOOKUP(LEFT(A55,7),Opérateur_Territoire!$B$2:$J$120,9,0),"à saisir (Opérateur_Territoire)")</f>
        <v>nicolas.jeannin@alsace.chambagri.fr</v>
      </c>
      <c r="J55" s="37"/>
      <c r="K55" s="37"/>
      <c r="L55" s="112"/>
      <c r="M55" s="113"/>
      <c r="N55" s="114"/>
      <c r="O55" s="115"/>
      <c r="P55" s="115"/>
      <c r="Q55" s="116"/>
      <c r="R55" s="116"/>
      <c r="S55" s="117"/>
      <c r="T55" s="118"/>
      <c r="U55" s="118"/>
      <c r="V55" s="118"/>
      <c r="W55" s="114"/>
      <c r="X55" s="119"/>
      <c r="Y55" s="120"/>
      <c r="Z55" s="121"/>
      <c r="AA55" s="122"/>
      <c r="AB55" s="123"/>
      <c r="AC55" s="47"/>
      <c r="AD55" s="47"/>
      <c r="AE55" s="47"/>
      <c r="AMI55" s="19"/>
      <c r="AMJ55" s="19"/>
    </row>
    <row r="56" s="93" customFormat="true" ht="25.5" hidden="false" customHeight="true" outlineLevel="0" collapsed="false">
      <c r="A56" s="33" t="s">
        <v>1175</v>
      </c>
      <c r="B56" s="34" t="str">
        <f aca="false">IF(A56="","saisir code MAEC (colonne A)",RIGHT(A56,4))</f>
        <v>CPRA</v>
      </c>
      <c r="C56" s="34" t="str">
        <f aca="false">IFERROR(VLOOKUP(LEFT(A56,7),Opérateur_Territoire!$B$2:$D$120,2,0),"à saisir (Opérateur_Territoire)")</f>
        <v>CeA</v>
      </c>
      <c r="D56" s="34" t="str">
        <f aca="false">LEFT(A56,7)</f>
        <v>GE_TER5</v>
      </c>
      <c r="E56" s="34" t="str">
        <f aca="false">IFERROR(VLOOKUP(LEFT(A56,7),Opérateur_Territoire!$B$2:$D$120,3,0),"à saisir (Opérateur_Territoire)")</f>
        <v>Territoires du Haut-Rhin – Biodiversité (Agence de l'eau Rhin-Meuse)</v>
      </c>
      <c r="F56" s="35" t="str">
        <f aca="false">IFERROR(VLOOKUP(LEFT(A56,7),Opérateur_Territoire!$B$2:$J$120,6,0),"à saisir (Opérateur_Territoire)")</f>
        <v>Chambre d'agriculture d'Alsace – M. Nicolas JEANNIN (animateur)</v>
      </c>
      <c r="G56" s="35" t="str">
        <f aca="false">IFERROR(VLOOKUP(LEFT(A56,7),Opérateur_Territoire!$B$2:$J$120,7,0),"à saisir (Opérateur_Territoire)")</f>
        <v>11 rue Jean Mermoz – BP 80038 – 68127 SAINTE-CROIX-EN-PLAINE</v>
      </c>
      <c r="H56" s="35" t="str">
        <f aca="false">IFERROR(VLOOKUP(LEFT(A56,7),Opérateur_Territoire!$B$2:$J$120,8,0),"à saisir (Opérateur_Territoire)")</f>
        <v>06 48 22 58 56</v>
      </c>
      <c r="I56" s="35" t="str">
        <f aca="false">IFERROR(VLOOKUP(LEFT(A56,7),Opérateur_Territoire!$B$2:$J$120,9,0),"à saisir (Opérateur_Territoire)")</f>
        <v>nicolas.jeannin@alsace.chambagri.fr</v>
      </c>
      <c r="J56" s="37"/>
      <c r="K56" s="37"/>
      <c r="L56" s="112"/>
      <c r="M56" s="113"/>
      <c r="N56" s="114"/>
      <c r="O56" s="115"/>
      <c r="P56" s="115"/>
      <c r="Q56" s="116"/>
      <c r="R56" s="116"/>
      <c r="S56" s="117"/>
      <c r="T56" s="118"/>
      <c r="U56" s="118"/>
      <c r="V56" s="118"/>
      <c r="W56" s="114"/>
      <c r="X56" s="119"/>
      <c r="Y56" s="120"/>
      <c r="Z56" s="121"/>
      <c r="AA56" s="122"/>
      <c r="AB56" s="123"/>
      <c r="AC56" s="47"/>
      <c r="AD56" s="47"/>
      <c r="AE56" s="47"/>
      <c r="AMI56" s="19"/>
      <c r="AMJ56" s="19"/>
    </row>
    <row r="57" s="93" customFormat="true" ht="25.5" hidden="false" customHeight="true" outlineLevel="0" collapsed="false">
      <c r="A57" s="33" t="s">
        <v>1176</v>
      </c>
      <c r="B57" s="34" t="str">
        <f aca="false">IF(A57="","saisir code MAEC (colonne A)",RIGHT(A57,4))</f>
        <v>CIFF</v>
      </c>
      <c r="C57" s="34" t="str">
        <f aca="false">IFERROR(VLOOKUP(LEFT(A57,7),Opérateur_Territoire!$B$2:$D$120,2,0),"à saisir (Opérateur_Territoire)")</f>
        <v>CeA</v>
      </c>
      <c r="D57" s="34" t="str">
        <f aca="false">LEFT(A57,7)</f>
        <v>GE_TERE</v>
      </c>
      <c r="E57" s="34" t="str">
        <f aca="false">IFERROR(VLOOKUP(LEFT(A57,7),Opérateur_Territoire!$B$2:$D$120,3,0),"à saisir (Opérateur_Territoire)")</f>
        <v>Territoires du Haut-Rhin – Eau (Agence de l'eau Rhin-Meuse)</v>
      </c>
      <c r="F57" s="35" t="str">
        <f aca="false">IFERROR(VLOOKUP(LEFT(A57,7),Opérateur_Territoire!$B$2:$J$120,6,0),"à saisir (Opérateur_Territoire)")</f>
        <v>Chambre d'agriculture d'Alsace – M. Nicolas JEANNIN (animateur)</v>
      </c>
      <c r="G57" s="35" t="str">
        <f aca="false">IFERROR(VLOOKUP(LEFT(A57,7),Opérateur_Territoire!$B$2:$J$120,7,0),"à saisir (Opérateur_Territoire)")</f>
        <v>11 rue Jean Mermoz – BP 80038 – 68127 SAINTE-CROIX-EN-PLAINE</v>
      </c>
      <c r="H57" s="35" t="str">
        <f aca="false">IFERROR(VLOOKUP(LEFT(A57,7),Opérateur_Territoire!$B$2:$J$120,8,0),"à saisir (Opérateur_Territoire)")</f>
        <v>06 48 22 58 56</v>
      </c>
      <c r="I57" s="35" t="str">
        <f aca="false">IFERROR(VLOOKUP(LEFT(A57,7),Opérateur_Territoire!$B$2:$J$120,9,0),"à saisir (Opérateur_Territoire)")</f>
        <v>nicolas.jeannin@alsace.chambagri.fr</v>
      </c>
      <c r="J57" s="37"/>
      <c r="K57" s="37"/>
      <c r="L57" s="112"/>
      <c r="M57" s="113"/>
      <c r="N57" s="114"/>
      <c r="O57" s="115"/>
      <c r="P57" s="115"/>
      <c r="Q57" s="116"/>
      <c r="R57" s="116"/>
      <c r="S57" s="117"/>
      <c r="T57" s="118"/>
      <c r="U57" s="118"/>
      <c r="V57" s="118"/>
      <c r="W57" s="114"/>
      <c r="X57" s="119"/>
      <c r="Y57" s="120"/>
      <c r="Z57" s="121"/>
      <c r="AA57" s="122"/>
      <c r="AB57" s="123"/>
      <c r="AC57" s="47"/>
      <c r="AD57" s="47"/>
      <c r="AE57" s="47"/>
      <c r="AMI57" s="19"/>
      <c r="AMJ57" s="19"/>
    </row>
    <row r="58" s="93" customFormat="true" ht="25.5" hidden="false" customHeight="true" outlineLevel="0" collapsed="false">
      <c r="A58" s="33" t="s">
        <v>1177</v>
      </c>
      <c r="B58" s="34" t="str">
        <f aca="false">IF(A58="","saisir code MAEC (colonne A)",RIGHT(A58,4))</f>
        <v>CPRA</v>
      </c>
      <c r="C58" s="34" t="str">
        <f aca="false">IFERROR(VLOOKUP(LEFT(A58,7),Opérateur_Territoire!$B$2:$D$120,2,0),"à saisir (Opérateur_Territoire)")</f>
        <v>CeA</v>
      </c>
      <c r="D58" s="34" t="str">
        <f aca="false">LEFT(A58,7)</f>
        <v>GE_TERE</v>
      </c>
      <c r="E58" s="34" t="str">
        <f aca="false">IFERROR(VLOOKUP(LEFT(A58,7),Opérateur_Territoire!$B$2:$D$120,3,0),"à saisir (Opérateur_Territoire)")</f>
        <v>Territoires du Haut-Rhin – Eau (Agence de l'eau Rhin-Meuse)</v>
      </c>
      <c r="F58" s="35" t="str">
        <f aca="false">IFERROR(VLOOKUP(LEFT(A58,7),Opérateur_Territoire!$B$2:$J$120,6,0),"à saisir (Opérateur_Territoire)")</f>
        <v>Chambre d'agriculture d'Alsace – M. Nicolas JEANNIN (animateur)</v>
      </c>
      <c r="G58" s="35" t="str">
        <f aca="false">IFERROR(VLOOKUP(LEFT(A58,7),Opérateur_Territoire!$B$2:$J$120,7,0),"à saisir (Opérateur_Territoire)")</f>
        <v>11 rue Jean Mermoz – BP 80038 – 68127 SAINTE-CROIX-EN-PLAINE</v>
      </c>
      <c r="H58" s="35" t="str">
        <f aca="false">IFERROR(VLOOKUP(LEFT(A58,7),Opérateur_Territoire!$B$2:$J$120,8,0),"à saisir (Opérateur_Territoire)")</f>
        <v>06 48 22 58 56</v>
      </c>
      <c r="I58" s="35" t="str">
        <f aca="false">IFERROR(VLOOKUP(LEFT(A58,7),Opérateur_Territoire!$B$2:$J$120,9,0),"à saisir (Opérateur_Territoire)")</f>
        <v>nicolas.jeannin@alsace.chambagri.fr</v>
      </c>
      <c r="J58" s="37"/>
      <c r="K58" s="37"/>
      <c r="L58" s="112"/>
      <c r="M58" s="113"/>
      <c r="N58" s="114"/>
      <c r="O58" s="115"/>
      <c r="P58" s="115"/>
      <c r="Q58" s="116"/>
      <c r="R58" s="116"/>
      <c r="S58" s="117"/>
      <c r="T58" s="118"/>
      <c r="U58" s="118"/>
      <c r="V58" s="118"/>
      <c r="W58" s="114"/>
      <c r="X58" s="119"/>
      <c r="Y58" s="120"/>
      <c r="Z58" s="121"/>
      <c r="AA58" s="122"/>
      <c r="AB58" s="123"/>
      <c r="AC58" s="47"/>
      <c r="AD58" s="47"/>
      <c r="AE58" s="47"/>
      <c r="AMI58" s="19"/>
      <c r="AMJ58" s="19"/>
    </row>
    <row r="59" s="93" customFormat="true" ht="25.5" hidden="false" customHeight="true" outlineLevel="0" collapsed="false">
      <c r="A59" s="33" t="s">
        <v>1178</v>
      </c>
      <c r="B59" s="34" t="str">
        <f aca="false">IF(A59="","saisir code MAEC (colonne A)",RIGHT(A59,4))</f>
        <v>CIFF</v>
      </c>
      <c r="C59" s="34" t="str">
        <f aca="false">IFERROR(VLOOKUP(LEFT(A59,7),Opérateur_Territoire!$B$2:$D$120,2,0),"à saisir (Opérateur_Territoire)")</f>
        <v>CeA</v>
      </c>
      <c r="D59" s="34" t="str">
        <f aca="false">LEFT(A59,7)</f>
        <v>GE_TERN</v>
      </c>
      <c r="E59" s="34" t="str">
        <f aca="false">IFERROR(VLOOKUP(LEFT(A59,7),Opérateur_Territoire!$B$2:$D$120,3,0),"à saisir (Opérateur_Territoire)")</f>
        <v>Territoires du Haut-Rhin – Natura 2000</v>
      </c>
      <c r="F59" s="35" t="str">
        <f aca="false">IFERROR(VLOOKUP(LEFT(A59,7),Opérateur_Territoire!$B$2:$J$120,6,0),"à saisir (Opérateur_Territoire)")</f>
        <v>Chambre d'agriculture d'Alsace – M. Nicolas JEANNIN (animateur)</v>
      </c>
      <c r="G59" s="35" t="str">
        <f aca="false">IFERROR(VLOOKUP(LEFT(A59,7),Opérateur_Territoire!$B$2:$J$120,7,0),"à saisir (Opérateur_Territoire)")</f>
        <v>11 rue Jean Mermoz – BP 80038 – 68127 SAINTE-CROIX-EN-PLAINE</v>
      </c>
      <c r="H59" s="35" t="str">
        <f aca="false">IFERROR(VLOOKUP(LEFT(A59,7),Opérateur_Territoire!$B$2:$J$120,8,0),"à saisir (Opérateur_Territoire)")</f>
        <v>06 48 22 58 56</v>
      </c>
      <c r="I59" s="35" t="str">
        <f aca="false">IFERROR(VLOOKUP(LEFT(A59,7),Opérateur_Territoire!$B$2:$J$120,9,0),"à saisir (Opérateur_Territoire)")</f>
        <v>nicolas.jeannin@alsace.chambagri.fr</v>
      </c>
      <c r="J59" s="37"/>
      <c r="K59" s="37"/>
      <c r="L59" s="112"/>
      <c r="M59" s="113"/>
      <c r="N59" s="114"/>
      <c r="O59" s="115"/>
      <c r="P59" s="115"/>
      <c r="Q59" s="116"/>
      <c r="R59" s="116"/>
      <c r="S59" s="117"/>
      <c r="T59" s="118"/>
      <c r="U59" s="118"/>
      <c r="V59" s="118"/>
      <c r="W59" s="114"/>
      <c r="X59" s="119"/>
      <c r="Y59" s="120"/>
      <c r="Z59" s="121"/>
      <c r="AA59" s="122"/>
      <c r="AB59" s="123"/>
      <c r="AC59" s="47"/>
      <c r="AD59" s="47"/>
      <c r="AE59" s="47"/>
      <c r="AMI59" s="19"/>
      <c r="AMJ59" s="19"/>
    </row>
    <row r="60" s="93" customFormat="true" ht="25.5" hidden="false" customHeight="true" outlineLevel="0" collapsed="false">
      <c r="A60" s="33" t="s">
        <v>1179</v>
      </c>
      <c r="B60" s="34" t="str">
        <f aca="false">IF(A60="","saisir code MAEC (colonne A)",RIGHT(A60,4))</f>
        <v>CPRA</v>
      </c>
      <c r="C60" s="34" t="str">
        <f aca="false">IFERROR(VLOOKUP(LEFT(A60,7),Opérateur_Territoire!$B$2:$D$120,2,0),"à saisir (Opérateur_Territoire)")</f>
        <v>CeA</v>
      </c>
      <c r="D60" s="34" t="str">
        <f aca="false">LEFT(A60,7)</f>
        <v>GE_TERN</v>
      </c>
      <c r="E60" s="34" t="str">
        <f aca="false">IFERROR(VLOOKUP(LEFT(A60,7),Opérateur_Territoire!$B$2:$D$120,3,0),"à saisir (Opérateur_Territoire)")</f>
        <v>Territoires du Haut-Rhin – Natura 2000</v>
      </c>
      <c r="F60" s="35" t="str">
        <f aca="false">IFERROR(VLOOKUP(LEFT(A60,7),Opérateur_Territoire!$B$2:$J$120,6,0),"à saisir (Opérateur_Territoire)")</f>
        <v>Chambre d'agriculture d'Alsace – M. Nicolas JEANNIN (animateur)</v>
      </c>
      <c r="G60" s="35" t="str">
        <f aca="false">IFERROR(VLOOKUP(LEFT(A60,7),Opérateur_Territoire!$B$2:$J$120,7,0),"à saisir (Opérateur_Territoire)")</f>
        <v>11 rue Jean Mermoz – BP 80038 – 68127 SAINTE-CROIX-EN-PLAINE</v>
      </c>
      <c r="H60" s="35" t="str">
        <f aca="false">IFERROR(VLOOKUP(LEFT(A60,7),Opérateur_Territoire!$B$2:$J$120,8,0),"à saisir (Opérateur_Territoire)")</f>
        <v>06 48 22 58 56</v>
      </c>
      <c r="I60" s="35" t="str">
        <f aca="false">IFERROR(VLOOKUP(LEFT(A60,7),Opérateur_Territoire!$B$2:$J$120,9,0),"à saisir (Opérateur_Territoire)")</f>
        <v>nicolas.jeannin@alsace.chambagri.fr</v>
      </c>
      <c r="J60" s="37"/>
      <c r="K60" s="37"/>
      <c r="L60" s="112"/>
      <c r="M60" s="113"/>
      <c r="N60" s="114"/>
      <c r="O60" s="115"/>
      <c r="P60" s="115"/>
      <c r="Q60" s="116"/>
      <c r="R60" s="116"/>
      <c r="S60" s="117"/>
      <c r="T60" s="118"/>
      <c r="U60" s="118"/>
      <c r="V60" s="118"/>
      <c r="W60" s="114"/>
      <c r="X60" s="119"/>
      <c r="Y60" s="120"/>
      <c r="Z60" s="121"/>
      <c r="AA60" s="122"/>
      <c r="AB60" s="123"/>
      <c r="AC60" s="47"/>
      <c r="AD60" s="47"/>
      <c r="AE60" s="47"/>
      <c r="AMI60" s="19"/>
      <c r="AMJ60" s="19"/>
    </row>
    <row r="61" s="93" customFormat="true" ht="25.5" hidden="false" customHeight="true" outlineLevel="0" collapsed="false">
      <c r="A61" s="33" t="s">
        <v>1180</v>
      </c>
      <c r="B61" s="34" t="str">
        <f aca="false">IF(A61="","saisir code MAEC (colonne A)",RIGHT(A61,4))</f>
        <v>CIFF</v>
      </c>
      <c r="C61" s="34" t="str">
        <f aca="false">IFERROR(VLOOKUP(LEFT(A61,7),Opérateur_Territoire!$B$2:$D$120,2,0),"à saisir (Opérateur_Territoire)")</f>
        <v>CeA</v>
      </c>
      <c r="D61" s="34" t="str">
        <f aca="false">LEFT(A61,7)</f>
        <v>GE_ZE15</v>
      </c>
      <c r="E61" s="34" t="str">
        <f aca="false">IFERROR(VLOOKUP(LEFT(A61,7),Opérateur_Territoire!$B$2:$D$120,3,0),"à saisir (Opérateur_Territoire)")</f>
        <v>Rieds Zembs, Dachsbach, Bruch de l’Andlau – Biodiversité – Avifaune (Agence de l'eau Rhin-Meuse)</v>
      </c>
      <c r="F61" s="35" t="str">
        <f aca="false">IFERROR(VLOOKUP(LEFT(A61,7),Opérateur_Territoire!$B$2:$J$120,6,0),"à saisir (Opérateur_Territoire)")</f>
        <v>Collectivité européenne d'Alsace</v>
      </c>
      <c r="G61" s="35" t="str">
        <f aca="false">IFERROR(VLOOKUP(LEFT(A61,7),Opérateur_Territoire!$B$2:$J$120,7,0),"à saisir (Opérateur_Territoire)")</f>
        <v>Direction de l’environnement et de l’agriculture – Service environnement et territoires – Place du Quartier Blanc – F-67964 STRASBOURG Cedex</v>
      </c>
      <c r="H61" s="35" t="str">
        <f aca="false">IFERROR(VLOOKUP(LEFT(A61,7),Opérateur_Territoire!$B$2:$J$120,8,0),"à saisir (Opérateur_Territoire)")</f>
        <v>03 88 76 64 06</v>
      </c>
      <c r="I61" s="35" t="str">
        <f aca="false">IFERROR(VLOOKUP(LEFT(A61,7),Opérateur_Territoire!$B$2:$J$120,9,0),"à saisir (Opérateur_Territoire)")</f>
        <v>vanessa.garnero@alsace.eu</v>
      </c>
      <c r="J61" s="37"/>
      <c r="K61" s="37"/>
      <c r="L61" s="112"/>
      <c r="M61" s="113"/>
      <c r="N61" s="114"/>
      <c r="O61" s="115"/>
      <c r="P61" s="115"/>
      <c r="Q61" s="116"/>
      <c r="R61" s="116"/>
      <c r="S61" s="117"/>
      <c r="T61" s="118"/>
      <c r="U61" s="118"/>
      <c r="V61" s="118"/>
      <c r="W61" s="114"/>
      <c r="X61" s="119"/>
      <c r="Y61" s="120"/>
      <c r="Z61" s="121"/>
      <c r="AA61" s="122"/>
      <c r="AB61" s="123"/>
      <c r="AC61" s="47"/>
      <c r="AD61" s="47"/>
      <c r="AE61" s="47"/>
      <c r="AMI61" s="19"/>
      <c r="AMJ61" s="19"/>
    </row>
    <row r="62" s="93" customFormat="true" ht="25.5" hidden="false" customHeight="true" outlineLevel="0" collapsed="false">
      <c r="A62" s="33" t="s">
        <v>1181</v>
      </c>
      <c r="B62" s="34" t="str">
        <f aca="false">IF(A62="","saisir code MAEC (colonne A)",RIGHT(A62,4))</f>
        <v>CPRA</v>
      </c>
      <c r="C62" s="34" t="str">
        <f aca="false">IFERROR(VLOOKUP(LEFT(A62,7),Opérateur_Territoire!$B$2:$D$120,2,0),"à saisir (Opérateur_Territoire)")</f>
        <v>CeA</v>
      </c>
      <c r="D62" s="34" t="str">
        <f aca="false">LEFT(A62,7)</f>
        <v>GE_ZE15</v>
      </c>
      <c r="E62" s="34" t="str">
        <f aca="false">IFERROR(VLOOKUP(LEFT(A62,7),Opérateur_Territoire!$B$2:$D$120,3,0),"à saisir (Opérateur_Territoire)")</f>
        <v>Rieds Zembs, Dachsbach, Bruch de l’Andlau – Biodiversité – Avifaune (Agence de l'eau Rhin-Meuse)</v>
      </c>
      <c r="F62" s="35" t="str">
        <f aca="false">IFERROR(VLOOKUP(LEFT(A62,7),Opérateur_Territoire!$B$2:$J$120,6,0),"à saisir (Opérateur_Territoire)")</f>
        <v>Collectivité européenne d'Alsace</v>
      </c>
      <c r="G62" s="35" t="str">
        <f aca="false">IFERROR(VLOOKUP(LEFT(A62,7),Opérateur_Territoire!$B$2:$J$120,7,0),"à saisir (Opérateur_Territoire)")</f>
        <v>Direction de l’environnement et de l’agriculture – Service environnement et territoires – Place du Quartier Blanc – F-67964 STRASBOURG Cedex</v>
      </c>
      <c r="H62" s="35" t="str">
        <f aca="false">IFERROR(VLOOKUP(LEFT(A62,7),Opérateur_Territoire!$B$2:$J$120,8,0),"à saisir (Opérateur_Territoire)")</f>
        <v>03 88 76 64 06</v>
      </c>
      <c r="I62" s="35" t="str">
        <f aca="false">IFERROR(VLOOKUP(LEFT(A62,7),Opérateur_Territoire!$B$2:$J$120,9,0),"à saisir (Opérateur_Territoire)")</f>
        <v>vanessa.garnero@alsace.eu</v>
      </c>
      <c r="J62" s="37"/>
      <c r="K62" s="37"/>
      <c r="L62" s="112"/>
      <c r="M62" s="113"/>
      <c r="N62" s="114"/>
      <c r="O62" s="115"/>
      <c r="P62" s="115"/>
      <c r="Q62" s="116"/>
      <c r="R62" s="116"/>
      <c r="S62" s="117"/>
      <c r="T62" s="118"/>
      <c r="U62" s="118"/>
      <c r="V62" s="118"/>
      <c r="W62" s="114"/>
      <c r="X62" s="119"/>
      <c r="Y62" s="120"/>
      <c r="Z62" s="121"/>
      <c r="AA62" s="122"/>
      <c r="AB62" s="123"/>
      <c r="AC62" s="47"/>
      <c r="AD62" s="47"/>
      <c r="AE62" s="47"/>
      <c r="AMI62" s="19"/>
      <c r="AMJ62" s="19"/>
    </row>
    <row r="63" s="93" customFormat="true" ht="25.5" hidden="false" customHeight="true" outlineLevel="0" collapsed="false">
      <c r="A63" s="33" t="s">
        <v>1182</v>
      </c>
      <c r="B63" s="34" t="str">
        <f aca="false">IF(A63="","saisir code MAEC (colonne A)",RIGHT(A63,4))</f>
        <v>CIFF</v>
      </c>
      <c r="C63" s="34" t="str">
        <f aca="false">IFERROR(VLOOKUP(LEFT(A63,7),Opérateur_Territoire!$B$2:$D$120,2,0),"à saisir (Opérateur_Territoire)")</f>
        <v>CeA</v>
      </c>
      <c r="D63" s="34" t="str">
        <f aca="false">LEFT(A63,7)</f>
        <v>GE_ZE1N</v>
      </c>
      <c r="E63" s="34" t="str">
        <f aca="false">IFERROR(VLOOKUP(LEFT(A63,7),Opérateur_Territoire!$B$2:$D$120,3,0),"à saisir (Opérateur_Territoire)")</f>
        <v>Rieds Zembs, Dachsbach, Bruch de l’Andlau – Natura 2000 – Avifaune</v>
      </c>
      <c r="F63" s="35" t="str">
        <f aca="false">IFERROR(VLOOKUP(LEFT(A63,7),Opérateur_Territoire!$B$2:$J$120,6,0),"à saisir (Opérateur_Territoire)")</f>
        <v>Collectivité européenne d'Alsace</v>
      </c>
      <c r="G63" s="35" t="str">
        <f aca="false">IFERROR(VLOOKUP(LEFT(A63,7),Opérateur_Territoire!$B$2:$J$120,7,0),"à saisir (Opérateur_Territoire)")</f>
        <v>Direction de l’environnement et de l’agriculture – Service environnement et territoires – Place du Quartier Blanc – F-67964 STRASBOURG Cedex</v>
      </c>
      <c r="H63" s="35" t="str">
        <f aca="false">IFERROR(VLOOKUP(LEFT(A63,7),Opérateur_Territoire!$B$2:$J$120,8,0),"à saisir (Opérateur_Territoire)")</f>
        <v>03 88 76 64 06</v>
      </c>
      <c r="I63" s="35" t="str">
        <f aca="false">IFERROR(VLOOKUP(LEFT(A63,7),Opérateur_Territoire!$B$2:$J$120,9,0),"à saisir (Opérateur_Territoire)")</f>
        <v>vanessa.garnero@alsace.eu</v>
      </c>
      <c r="J63" s="37"/>
      <c r="K63" s="37"/>
      <c r="L63" s="112"/>
      <c r="M63" s="113"/>
      <c r="N63" s="114"/>
      <c r="O63" s="115"/>
      <c r="P63" s="115"/>
      <c r="Q63" s="116"/>
      <c r="R63" s="116"/>
      <c r="S63" s="117"/>
      <c r="T63" s="118"/>
      <c r="U63" s="118"/>
      <c r="V63" s="118"/>
      <c r="W63" s="114"/>
      <c r="X63" s="119"/>
      <c r="Y63" s="120"/>
      <c r="Z63" s="121"/>
      <c r="AA63" s="122"/>
      <c r="AB63" s="123"/>
      <c r="AC63" s="47"/>
      <c r="AD63" s="47"/>
      <c r="AE63" s="47"/>
      <c r="AMI63" s="19"/>
      <c r="AMJ63" s="19"/>
    </row>
    <row r="64" s="93" customFormat="true" ht="25.5" hidden="false" customHeight="true" outlineLevel="0" collapsed="false">
      <c r="A64" s="33" t="s">
        <v>1183</v>
      </c>
      <c r="B64" s="34" t="str">
        <f aca="false">IF(A64="","saisir code MAEC (colonne A)",RIGHT(A64,4))</f>
        <v>CPRA</v>
      </c>
      <c r="C64" s="34" t="str">
        <f aca="false">IFERROR(VLOOKUP(LEFT(A64,7),Opérateur_Territoire!$B$2:$D$120,2,0),"à saisir (Opérateur_Territoire)")</f>
        <v>CeA</v>
      </c>
      <c r="D64" s="34" t="str">
        <f aca="false">LEFT(A64,7)</f>
        <v>GE_ZE1N</v>
      </c>
      <c r="E64" s="34" t="str">
        <f aca="false">IFERROR(VLOOKUP(LEFT(A64,7),Opérateur_Territoire!$B$2:$D$120,3,0),"à saisir (Opérateur_Territoire)")</f>
        <v>Rieds Zembs, Dachsbach, Bruch de l’Andlau – Natura 2000 – Avifaune</v>
      </c>
      <c r="F64" s="35" t="str">
        <f aca="false">IFERROR(VLOOKUP(LEFT(A64,7),Opérateur_Territoire!$B$2:$J$120,6,0),"à saisir (Opérateur_Territoire)")</f>
        <v>Collectivité européenne d'Alsace</v>
      </c>
      <c r="G64" s="35" t="str">
        <f aca="false">IFERROR(VLOOKUP(LEFT(A64,7),Opérateur_Territoire!$B$2:$J$120,7,0),"à saisir (Opérateur_Territoire)")</f>
        <v>Direction de l’environnement et de l’agriculture – Service environnement et territoires – Place du Quartier Blanc – F-67964 STRASBOURG Cedex</v>
      </c>
      <c r="H64" s="35" t="str">
        <f aca="false">IFERROR(VLOOKUP(LEFT(A64,7),Opérateur_Territoire!$B$2:$J$120,8,0),"à saisir (Opérateur_Territoire)")</f>
        <v>03 88 76 64 06</v>
      </c>
      <c r="I64" s="35" t="str">
        <f aca="false">IFERROR(VLOOKUP(LEFT(A64,7),Opérateur_Territoire!$B$2:$J$120,9,0),"à saisir (Opérateur_Territoire)")</f>
        <v>vanessa.garnero@alsace.eu</v>
      </c>
      <c r="J64" s="37"/>
      <c r="K64" s="37"/>
      <c r="L64" s="112"/>
      <c r="M64" s="113"/>
      <c r="N64" s="114"/>
      <c r="O64" s="115"/>
      <c r="P64" s="115"/>
      <c r="Q64" s="116"/>
      <c r="R64" s="116"/>
      <c r="S64" s="117"/>
      <c r="T64" s="118"/>
      <c r="U64" s="118"/>
      <c r="V64" s="118"/>
      <c r="W64" s="114"/>
      <c r="X64" s="119"/>
      <c r="Y64" s="120"/>
      <c r="Z64" s="121"/>
      <c r="AA64" s="122"/>
      <c r="AB64" s="123"/>
      <c r="AC64" s="47"/>
      <c r="AD64" s="47"/>
      <c r="AE64" s="47"/>
      <c r="AMI64" s="19"/>
      <c r="AMJ64" s="19"/>
    </row>
    <row r="65" s="93" customFormat="true" ht="25.5" hidden="false" customHeight="true" outlineLevel="0" collapsed="false">
      <c r="A65" s="33" t="s">
        <v>1184</v>
      </c>
      <c r="B65" s="34" t="str">
        <f aca="false">IF(A65="","saisir code MAEC (colonne A)",RIGHT(A65,4))</f>
        <v>CPRA</v>
      </c>
      <c r="C65" s="34" t="str">
        <f aca="false">IFERROR(VLOOKUP(LEFT(A65,7),Opérateur_Territoire!$B$2:$D$120,2,0),"à saisir (Opérateur_Territoire)")</f>
        <v>CeA</v>
      </c>
      <c r="D65" s="34" t="str">
        <f aca="false">LEFT(A65,7)</f>
        <v>GE_ZO15</v>
      </c>
      <c r="E65" s="34" t="str">
        <f aca="false">IFERROR(VLOOKUP(LEFT(A65,7),Opérateur_Territoire!$B$2:$D$120,3,0),"à saisir (Opérateur_Territoire)")</f>
        <v>Ried de la Zorn – Biodiversité – Avifaune (Agence de l'eau Rhin-Meuse)</v>
      </c>
      <c r="F65" s="35" t="str">
        <f aca="false">IFERROR(VLOOKUP(LEFT(A65,7),Opérateur_Territoire!$B$2:$J$120,6,0),"à saisir (Opérateur_Territoire)")</f>
        <v>Collectivité européenne d'Alsace</v>
      </c>
      <c r="G65" s="35" t="str">
        <f aca="false">IFERROR(VLOOKUP(LEFT(A65,7),Opérateur_Territoire!$B$2:$J$120,7,0),"à saisir (Opérateur_Territoire)")</f>
        <v>Direction de l’environnement et de l’agriculture – Service environnement et territoires – Place du Quartier Blanc – F-67964 STRASBOURG Cedex</v>
      </c>
      <c r="H65" s="35" t="str">
        <f aca="false">IFERROR(VLOOKUP(LEFT(A65,7),Opérateur_Territoire!$B$2:$J$120,8,0),"à saisir (Opérateur_Territoire)")</f>
        <v>03 88 76 64 06</v>
      </c>
      <c r="I65" s="35" t="str">
        <f aca="false">IFERROR(VLOOKUP(LEFT(A65,7),Opérateur_Territoire!$B$2:$J$120,9,0),"à saisir (Opérateur_Territoire)")</f>
        <v>vanessa.garnero@alsace.eu</v>
      </c>
      <c r="J65" s="37"/>
      <c r="K65" s="37"/>
      <c r="L65" s="112"/>
      <c r="M65" s="113"/>
      <c r="N65" s="114"/>
      <c r="O65" s="115"/>
      <c r="P65" s="115"/>
      <c r="Q65" s="116"/>
      <c r="R65" s="116"/>
      <c r="S65" s="117"/>
      <c r="T65" s="118"/>
      <c r="U65" s="118"/>
      <c r="V65" s="118"/>
      <c r="W65" s="114"/>
      <c r="X65" s="119"/>
      <c r="Y65" s="120"/>
      <c r="Z65" s="121"/>
      <c r="AA65" s="122"/>
      <c r="AB65" s="123"/>
      <c r="AC65" s="47"/>
      <c r="AD65" s="47"/>
      <c r="AE65" s="47"/>
      <c r="AMI65" s="19"/>
      <c r="AMJ65" s="19"/>
    </row>
    <row r="66" s="93" customFormat="true" ht="25.5" hidden="false" customHeight="true" outlineLevel="0" collapsed="false">
      <c r="A66" s="33" t="s">
        <v>1185</v>
      </c>
      <c r="B66" s="34" t="str">
        <f aca="false">IF(A66="","saisir code MAEC (colonne A)",RIGHT(A66,4))</f>
        <v>CPRA</v>
      </c>
      <c r="C66" s="34" t="str">
        <f aca="false">IFERROR(VLOOKUP(LEFT(A66,7),Opérateur_Territoire!$B$2:$D$120,2,0),"à saisir (Opérateur_Territoire)")</f>
        <v>CeA</v>
      </c>
      <c r="D66" s="34" t="str">
        <f aca="false">LEFT(A66,7)</f>
        <v>GE_ZOXE</v>
      </c>
      <c r="E66" s="34" t="str">
        <f aca="false">IFERROR(VLOOKUP(LEFT(A66,7),Opérateur_Territoire!$B$2:$D$120,3,0),"à saisir (Opérateur_Territoire)")</f>
        <v>Ried de la Zorn – Eau (Agence de l'eau Rhin-Meuse)</v>
      </c>
      <c r="F66" s="35" t="str">
        <f aca="false">IFERROR(VLOOKUP(LEFT(A66,7),Opérateur_Territoire!$B$2:$J$120,6,0),"à saisir (Opérateur_Territoire)")</f>
        <v>Collectivité européenne d'Alsace</v>
      </c>
      <c r="G66" s="35" t="str">
        <f aca="false">IFERROR(VLOOKUP(LEFT(A66,7),Opérateur_Territoire!$B$2:$J$120,7,0),"à saisir (Opérateur_Territoire)")</f>
        <v>Direction de l’environnement et de l’agriculture – Service environnement et territoires – Place du Quartier Blanc – F-67964 STRASBOURG Cedex</v>
      </c>
      <c r="H66" s="35" t="str">
        <f aca="false">IFERROR(VLOOKUP(LEFT(A66,7),Opérateur_Territoire!$B$2:$J$120,8,0),"à saisir (Opérateur_Territoire)")</f>
        <v>03 88 76 64 06</v>
      </c>
      <c r="I66" s="35" t="str">
        <f aca="false">IFERROR(VLOOKUP(LEFT(A66,7),Opérateur_Territoire!$B$2:$J$120,9,0),"à saisir (Opérateur_Territoire)")</f>
        <v>vanessa.garnero@alsace.eu</v>
      </c>
      <c r="J66" s="37"/>
      <c r="K66" s="37"/>
      <c r="L66" s="112"/>
      <c r="M66" s="113"/>
      <c r="N66" s="114"/>
      <c r="O66" s="115"/>
      <c r="P66" s="115"/>
      <c r="Q66" s="116"/>
      <c r="R66" s="116"/>
      <c r="S66" s="117"/>
      <c r="T66" s="118"/>
      <c r="U66" s="118"/>
      <c r="V66" s="118"/>
      <c r="W66" s="114"/>
      <c r="X66" s="119"/>
      <c r="Y66" s="120"/>
      <c r="Z66" s="121"/>
      <c r="AA66" s="122"/>
      <c r="AB66" s="123"/>
      <c r="AC66" s="47"/>
      <c r="AD66" s="47"/>
      <c r="AE66" s="47"/>
      <c r="AMI66" s="19"/>
      <c r="AMJ66" s="19"/>
    </row>
    <row r="67" s="93" customFormat="true" ht="25.5" hidden="false" customHeight="true" outlineLevel="0" collapsed="false">
      <c r="A67" s="33" t="s">
        <v>1186</v>
      </c>
      <c r="B67" s="34" t="str">
        <f aca="false">IF(A67="","saisir code MAEC (colonne A)",RIGHT(A67,4))</f>
        <v>CIFF</v>
      </c>
      <c r="C67" s="34" t="str">
        <f aca="false">IFERROR(VLOOKUP(LEFT(A67,7),Opérateur_Territoire!$B$2:$D$120,2,0),"à saisir (Opérateur_Territoire)")</f>
        <v>CEN Lorraine</v>
      </c>
      <c r="D67" s="34" t="str">
        <f aca="false">LEFT(A67,7)</f>
        <v>GE_MCTN</v>
      </c>
      <c r="E67" s="34" t="str">
        <f aca="false">IFERROR(VLOOKUP(LEFT(A67,7),Opérateur_Territoire!$B$2:$D$120,3,0),"à saisir (Opérateur_Territoire)")</f>
        <v>Vallée de la Moselle (secteur Chatel-Tonnoy) – Natura 2000</v>
      </c>
      <c r="F67" s="35" t="str">
        <f aca="false">IFERROR(VLOOKUP(LEFT(A67,7),Opérateur_Territoire!$B$2:$J$120,6,0),"à saisir (Opérateur_Territoire)")</f>
        <v>Conservatoire d'espaces naturels de Lorraine</v>
      </c>
      <c r="G67" s="35" t="str">
        <f aca="false">IFERROR(VLOOKUP(LEFT(A67,7),Opérateur_Territoire!$B$2:$J$120,7,0),"à saisir (Opérateur_Territoire)")</f>
        <v>3 rue du Président Robert Schuman – 57400 SARREBOURG</v>
      </c>
      <c r="H67" s="35" t="str">
        <f aca="false">IFERROR(VLOOKUP(LEFT(A67,7),Opérateur_Territoire!$B$2:$J$120,8,0),"à saisir (Opérateur_Territoire)")</f>
        <v>03 83 74 21 45</v>
      </c>
      <c r="I67" s="35" t="str">
        <f aca="false">IFERROR(VLOOKUP(LEFT(A67,7),Opérateur_Territoire!$B$2:$J$120,9,0),"à saisir (Opérateur_Territoire)")</f>
        <v>c.gruber@cen-lorraine.fr</v>
      </c>
      <c r="J67" s="37"/>
      <c r="K67" s="37"/>
      <c r="L67" s="112"/>
      <c r="M67" s="113"/>
      <c r="N67" s="114"/>
      <c r="O67" s="115"/>
      <c r="P67" s="115"/>
      <c r="Q67" s="116"/>
      <c r="R67" s="116"/>
      <c r="S67" s="117"/>
      <c r="T67" s="118"/>
      <c r="U67" s="118"/>
      <c r="V67" s="118"/>
      <c r="W67" s="114"/>
      <c r="X67" s="119"/>
      <c r="Y67" s="120"/>
      <c r="Z67" s="121"/>
      <c r="AA67" s="122"/>
      <c r="AB67" s="123"/>
      <c r="AC67" s="47"/>
      <c r="AD67" s="47"/>
      <c r="AE67" s="47"/>
      <c r="AMI67" s="19"/>
      <c r="AMJ67" s="19"/>
    </row>
    <row r="68" s="93" customFormat="true" ht="25.5" hidden="false" customHeight="true" outlineLevel="0" collapsed="false">
      <c r="A68" s="33" t="s">
        <v>1187</v>
      </c>
      <c r="B68" s="34" t="str">
        <f aca="false">IF(A68="","saisir code MAEC (colonne A)",RIGHT(A68,4))</f>
        <v>CPRA</v>
      </c>
      <c r="C68" s="34" t="str">
        <f aca="false">IFERROR(VLOOKUP(LEFT(A68,7),Opérateur_Territoire!$B$2:$D$120,2,0),"à saisir (Opérateur_Territoire)")</f>
        <v>CEN Lorraine</v>
      </c>
      <c r="D68" s="34" t="str">
        <f aca="false">LEFT(A68,7)</f>
        <v>GE_MCTN</v>
      </c>
      <c r="E68" s="34" t="str">
        <f aca="false">IFERROR(VLOOKUP(LEFT(A68,7),Opérateur_Territoire!$B$2:$D$120,3,0),"à saisir (Opérateur_Territoire)")</f>
        <v>Vallée de la Moselle (secteur Chatel-Tonnoy) – Natura 2000</v>
      </c>
      <c r="F68" s="35" t="str">
        <f aca="false">IFERROR(VLOOKUP(LEFT(A68,7),Opérateur_Territoire!$B$2:$J$120,6,0),"à saisir (Opérateur_Territoire)")</f>
        <v>Conservatoire d'espaces naturels de Lorraine</v>
      </c>
      <c r="G68" s="35" t="str">
        <f aca="false">IFERROR(VLOOKUP(LEFT(A68,7),Opérateur_Territoire!$B$2:$J$120,7,0),"à saisir (Opérateur_Territoire)")</f>
        <v>3 rue du Président Robert Schuman – 57400 SARREBOURG</v>
      </c>
      <c r="H68" s="35" t="str">
        <f aca="false">IFERROR(VLOOKUP(LEFT(A68,7),Opérateur_Territoire!$B$2:$J$120,8,0),"à saisir (Opérateur_Territoire)")</f>
        <v>03 83 74 21 45</v>
      </c>
      <c r="I68" s="35" t="str">
        <f aca="false">IFERROR(VLOOKUP(LEFT(A68,7),Opérateur_Territoire!$B$2:$J$120,9,0),"à saisir (Opérateur_Territoire)")</f>
        <v>c.gruber@cen-lorraine.fr</v>
      </c>
      <c r="J68" s="37"/>
      <c r="K68" s="37"/>
      <c r="L68" s="112"/>
      <c r="M68" s="113"/>
      <c r="N68" s="114"/>
      <c r="O68" s="115"/>
      <c r="P68" s="115"/>
      <c r="Q68" s="116"/>
      <c r="R68" s="116"/>
      <c r="S68" s="117"/>
      <c r="T68" s="118"/>
      <c r="U68" s="118"/>
      <c r="V68" s="118"/>
      <c r="W68" s="114"/>
      <c r="X68" s="119"/>
      <c r="Y68" s="120"/>
      <c r="Z68" s="121"/>
      <c r="AA68" s="122"/>
      <c r="AB68" s="123"/>
      <c r="AC68" s="47"/>
      <c r="AD68" s="47"/>
      <c r="AE68" s="47"/>
      <c r="AMI68" s="19"/>
      <c r="AMJ68" s="19"/>
    </row>
    <row r="69" s="93" customFormat="true" ht="25.5" hidden="false" customHeight="true" outlineLevel="0" collapsed="false">
      <c r="A69" s="33" t="s">
        <v>1188</v>
      </c>
      <c r="B69" s="34" t="str">
        <f aca="false">IF(A69="","saisir code MAEC (colonne A)",RIGHT(A69,4))</f>
        <v>CIFF</v>
      </c>
      <c r="C69" s="34" t="str">
        <f aca="false">IFERROR(VLOOKUP(LEFT(A69,7),Opérateur_Territoire!$B$2:$D$120,2,0),"à saisir (Opérateur_Territoire)")</f>
        <v>Haguenau</v>
      </c>
      <c r="D69" s="34" t="str">
        <f aca="false">LEFT(A69,7)</f>
        <v>GE_HL1N</v>
      </c>
      <c r="E69" s="34" t="str">
        <f aca="false">IFERROR(VLOOKUP(LEFT(A69,7),Opérateur_Territoire!$B$2:$D$120,3,0),"à saisir (Opérateur_Territoire)")</f>
        <v>Haguenau et la Lauter – Natura 2000 – Avifaune</v>
      </c>
      <c r="F69" s="35" t="str">
        <f aca="false">IFERROR(VLOOKUP(LEFT(A69,7),Opérateur_Territoire!$B$2:$J$120,6,0),"à saisir (Opérateur_Territoire)")</f>
        <v>Ville de Haguenau</v>
      </c>
      <c r="G69" s="35" t="str">
        <f aca="false">IFERROR(VLOOKUP(LEFT(A69,7),Opérateur_Territoire!$B$2:$J$120,7,0),"à saisir (Opérateur_Territoire)")</f>
        <v>1 place Charles de Gaulle – BP 10249 – 67504 HAGUENAU Cedex</v>
      </c>
      <c r="H69" s="35" t="str">
        <f aca="false">IFERROR(VLOOKUP(LEFT(A69,7),Opérateur_Territoire!$B$2:$J$120,8,0),"à saisir (Opérateur_Territoire)")</f>
        <v>03 88 90 68 48</v>
      </c>
      <c r="I69" s="35" t="str">
        <f aca="false">IFERROR(VLOOKUP(LEFT(A69,7),Opérateur_Territoire!$B$2:$J$120,9,0),"à saisir (Opérateur_Territoire)")</f>
        <v>veronique.dumanois@agglo-haguenau.fr</v>
      </c>
      <c r="J69" s="37"/>
      <c r="K69" s="37"/>
      <c r="L69" s="112"/>
      <c r="M69" s="113"/>
      <c r="N69" s="114"/>
      <c r="O69" s="115"/>
      <c r="P69" s="115"/>
      <c r="Q69" s="116"/>
      <c r="R69" s="116"/>
      <c r="S69" s="117"/>
      <c r="T69" s="118"/>
      <c r="U69" s="118"/>
      <c r="V69" s="118"/>
      <c r="W69" s="114"/>
      <c r="X69" s="119"/>
      <c r="Y69" s="120"/>
      <c r="Z69" s="121"/>
      <c r="AA69" s="122"/>
      <c r="AB69" s="123"/>
      <c r="AC69" s="47"/>
      <c r="AD69" s="47"/>
      <c r="AE69" s="47"/>
      <c r="AMI69" s="19"/>
      <c r="AMJ69" s="19"/>
    </row>
    <row r="70" s="93" customFormat="true" ht="25.5" hidden="false" customHeight="true" outlineLevel="0" collapsed="false">
      <c r="A70" s="33" t="s">
        <v>1189</v>
      </c>
      <c r="B70" s="34" t="str">
        <f aca="false">IF(A70="","saisir code MAEC (colonne A)",RIGHT(A70,4))</f>
        <v>CIFF</v>
      </c>
      <c r="C70" s="34" t="str">
        <f aca="false">IFERROR(VLOOKUP(LEFT(A70,7),Opérateur_Territoire!$B$2:$D$120,2,0),"à saisir (Opérateur_Territoire)")</f>
        <v>Haguenau</v>
      </c>
      <c r="D70" s="34" t="str">
        <f aca="false">LEFT(A70,7)</f>
        <v>GE_HL2N</v>
      </c>
      <c r="E70" s="34" t="str">
        <f aca="false">IFERROR(VLOOKUP(LEFT(A70,7),Opérateur_Territoire!$B$2:$D$120,3,0),"à saisir (Opérateur_Territoire)")</f>
        <v>Haguenau et la Lauter – Natura 2000 – Azurés</v>
      </c>
      <c r="F70" s="35" t="str">
        <f aca="false">IFERROR(VLOOKUP(LEFT(A70,7),Opérateur_Territoire!$B$2:$J$120,6,0),"à saisir (Opérateur_Territoire)")</f>
        <v>Ville de Haguenau</v>
      </c>
      <c r="G70" s="35" t="str">
        <f aca="false">IFERROR(VLOOKUP(LEFT(A70,7),Opérateur_Territoire!$B$2:$J$120,7,0),"à saisir (Opérateur_Territoire)")</f>
        <v>1 place Charles de Gaulle – BP 10249 – 67504 HAGUENAU Cedex</v>
      </c>
      <c r="H70" s="35" t="str">
        <f aca="false">IFERROR(VLOOKUP(LEFT(A70,7),Opérateur_Territoire!$B$2:$J$120,8,0),"à saisir (Opérateur_Territoire)")</f>
        <v>03 88 90 68 48</v>
      </c>
      <c r="I70" s="35" t="str">
        <f aca="false">IFERROR(VLOOKUP(LEFT(A70,7),Opérateur_Territoire!$B$2:$J$120,9,0),"à saisir (Opérateur_Territoire)")</f>
        <v>veronique.dumanois@agglo-haguenau.fr</v>
      </c>
      <c r="J70" s="37"/>
      <c r="K70" s="37"/>
      <c r="L70" s="112"/>
      <c r="M70" s="113"/>
      <c r="N70" s="114"/>
      <c r="O70" s="115"/>
      <c r="P70" s="115"/>
      <c r="Q70" s="116"/>
      <c r="R70" s="116"/>
      <c r="S70" s="117"/>
      <c r="T70" s="118"/>
      <c r="U70" s="118"/>
      <c r="V70" s="118"/>
      <c r="W70" s="114"/>
      <c r="X70" s="119"/>
      <c r="Y70" s="120"/>
      <c r="Z70" s="121"/>
      <c r="AA70" s="122"/>
      <c r="AB70" s="123"/>
      <c r="AC70" s="47"/>
      <c r="AD70" s="47"/>
      <c r="AE70" s="47"/>
      <c r="AMI70" s="19"/>
      <c r="AMJ70" s="19"/>
    </row>
    <row r="71" s="93" customFormat="true" ht="25.5" hidden="false" customHeight="true" outlineLevel="0" collapsed="false">
      <c r="A71" s="33" t="s">
        <v>1190</v>
      </c>
      <c r="B71" s="34" t="str">
        <f aca="false">IF(A71="","saisir code MAEC (colonne A)",RIGHT(A71,4))</f>
        <v>CIFF</v>
      </c>
      <c r="C71" s="34" t="str">
        <f aca="false">IFERROR(VLOOKUP(LEFT(A71,7),Opérateur_Territoire!$B$2:$D$120,2,0),"à saisir (Opérateur_Territoire)")</f>
        <v>LPO Champagne-Ardenne</v>
      </c>
      <c r="D71" s="34" t="str">
        <f aca="false">LEFT(A71,7)</f>
        <v>GE_211N</v>
      </c>
      <c r="E71" s="34" t="str">
        <f aca="false">IFERROR(VLOOKUP(LEFT(A71,7),Opérateur_Territoire!$B$2:$D$120,3,0),"à saisir (Opérateur_Territoire)")</f>
        <v>Etangs d’Argonne – Natura 2000</v>
      </c>
      <c r="F71" s="35" t="str">
        <f aca="false">IFERROR(VLOOKUP(LEFT(A71,7),Opérateur_Territoire!$B$2:$J$120,6,0),"à saisir (Opérateur_Territoire)")</f>
        <v>LPO Champagne-Ardenne</v>
      </c>
      <c r="G71" s="35" t="str">
        <f aca="false">IFERROR(VLOOKUP(LEFT(A71,7),Opérateur_Territoire!$B$2:$J$120,7,0),"à saisir (Opérateur_Territoire)")</f>
        <v>Der Nature - Ferme des Grands Parts – D 13 – 51290 OUTINES</v>
      </c>
      <c r="H71" s="35" t="str">
        <f aca="false">IFERROR(VLOOKUP(LEFT(A71,7),Opérateur_Territoire!$B$2:$J$120,8,0),"à saisir (Opérateur_Territoire)")</f>
        <v>03.26.72.54.47</v>
      </c>
      <c r="I71" s="35" t="str">
        <f aca="false">IFERROR(VLOOKUP(LEFT(A71,7),Opérateur_Territoire!$B$2:$J$120,9,0),"à saisir (Opérateur_Territoire)")</f>
        <v>julia.dorchymont@lpo.fr</v>
      </c>
      <c r="J71" s="37"/>
      <c r="K71" s="37"/>
      <c r="L71" s="112"/>
      <c r="M71" s="113"/>
      <c r="N71" s="114"/>
      <c r="O71" s="115"/>
      <c r="P71" s="115"/>
      <c r="Q71" s="116"/>
      <c r="R71" s="116"/>
      <c r="S71" s="117"/>
      <c r="T71" s="118"/>
      <c r="U71" s="118"/>
      <c r="V71" s="118"/>
      <c r="W71" s="114"/>
      <c r="X71" s="119"/>
      <c r="Y71" s="120"/>
      <c r="Z71" s="121"/>
      <c r="AA71" s="122"/>
      <c r="AB71" s="123"/>
      <c r="AC71" s="47"/>
      <c r="AD71" s="47"/>
      <c r="AE71" s="47"/>
      <c r="AMI71" s="19"/>
      <c r="AMJ71" s="19"/>
    </row>
    <row r="72" s="93" customFormat="true" ht="25.5" hidden="false" customHeight="true" outlineLevel="0" collapsed="false">
      <c r="A72" s="33" t="s">
        <v>1191</v>
      </c>
      <c r="B72" s="34" t="str">
        <f aca="false">IF(A72="","saisir code MAEC (colonne A)",RIGHT(A72,4))</f>
        <v>CPRA</v>
      </c>
      <c r="C72" s="34" t="str">
        <f aca="false">IFERROR(VLOOKUP(LEFT(A72,7),Opérateur_Territoire!$B$2:$D$120,2,0),"à saisir (Opérateur_Territoire)")</f>
        <v>LPO Champagne-Ardenne</v>
      </c>
      <c r="D72" s="34" t="str">
        <f aca="false">LEFT(A72,7)</f>
        <v>GE_211N</v>
      </c>
      <c r="E72" s="34" t="str">
        <f aca="false">IFERROR(VLOOKUP(LEFT(A72,7),Opérateur_Territoire!$B$2:$D$120,3,0),"à saisir (Opérateur_Territoire)")</f>
        <v>Etangs d’Argonne – Natura 2000</v>
      </c>
      <c r="F72" s="35" t="str">
        <f aca="false">IFERROR(VLOOKUP(LEFT(A72,7),Opérateur_Territoire!$B$2:$J$120,6,0),"à saisir (Opérateur_Territoire)")</f>
        <v>LPO Champagne-Ardenne</v>
      </c>
      <c r="G72" s="35" t="str">
        <f aca="false">IFERROR(VLOOKUP(LEFT(A72,7),Opérateur_Territoire!$B$2:$J$120,7,0),"à saisir (Opérateur_Territoire)")</f>
        <v>Der Nature - Ferme des Grands Parts – D 13 – 51290 OUTINES</v>
      </c>
      <c r="H72" s="35" t="str">
        <f aca="false">IFERROR(VLOOKUP(LEFT(A72,7),Opérateur_Territoire!$B$2:$J$120,8,0),"à saisir (Opérateur_Territoire)")</f>
        <v>03.26.72.54.47</v>
      </c>
      <c r="I72" s="35" t="str">
        <f aca="false">IFERROR(VLOOKUP(LEFT(A72,7),Opérateur_Territoire!$B$2:$J$120,9,0),"à saisir (Opérateur_Territoire)")</f>
        <v>julia.dorchymont@lpo.fr</v>
      </c>
      <c r="J72" s="37"/>
      <c r="K72" s="37"/>
      <c r="L72" s="112"/>
      <c r="M72" s="113"/>
      <c r="N72" s="114"/>
      <c r="O72" s="115"/>
      <c r="P72" s="115"/>
      <c r="Q72" s="116"/>
      <c r="R72" s="116"/>
      <c r="S72" s="117"/>
      <c r="T72" s="118"/>
      <c r="U72" s="118"/>
      <c r="V72" s="118"/>
      <c r="W72" s="114"/>
      <c r="X72" s="119"/>
      <c r="Y72" s="120"/>
      <c r="Z72" s="121"/>
      <c r="AA72" s="122"/>
      <c r="AB72" s="123"/>
      <c r="AC72" s="47"/>
      <c r="AD72" s="47"/>
      <c r="AE72" s="47"/>
      <c r="AMI72" s="19"/>
      <c r="AMJ72" s="19"/>
    </row>
    <row r="73" s="93" customFormat="true" ht="25.5" hidden="false" customHeight="true" outlineLevel="0" collapsed="false">
      <c r="A73" s="33" t="s">
        <v>1192</v>
      </c>
      <c r="B73" s="34" t="str">
        <f aca="false">IF(A73="","saisir code MAEC (colonne A)",RIGHT(A73,4))</f>
        <v>CIFF</v>
      </c>
      <c r="C73" s="34" t="str">
        <f aca="false">IFERROR(VLOOKUP(LEFT(A73,7),Opérateur_Territoire!$B$2:$D$120,2,0),"à saisir (Opérateur_Territoire)")</f>
        <v>LPO Champagne-Ardenne</v>
      </c>
      <c r="D73" s="34" t="str">
        <f aca="false">LEFT(A73,7)</f>
        <v>GE_DERN</v>
      </c>
      <c r="E73" s="34" t="str">
        <f aca="false">IFERROR(VLOOKUP(LEFT(A73,7),Opérateur_Territoire!$B$2:$D$120,3,0),"à saisir (Opérateur_Territoire)")</f>
        <v>Herbages et cultures autour du lac du Der – Natura 2000</v>
      </c>
      <c r="F73" s="35" t="str">
        <f aca="false">IFERROR(VLOOKUP(LEFT(A73,7),Opérateur_Territoire!$B$2:$J$120,6,0),"à saisir (Opérateur_Territoire)")</f>
        <v>LPO Champagne-Ardenne</v>
      </c>
      <c r="G73" s="35" t="str">
        <f aca="false">IFERROR(VLOOKUP(LEFT(A73,7),Opérateur_Territoire!$B$2:$J$120,7,0),"à saisir (Opérateur_Territoire)")</f>
        <v>Der Nature - Ferme des Grands Parts – D 13 – 51290 OUTINES</v>
      </c>
      <c r="H73" s="35" t="str">
        <f aca="false">IFERROR(VLOOKUP(LEFT(A73,7),Opérateur_Territoire!$B$2:$J$120,8,0),"à saisir (Opérateur_Territoire)")</f>
        <v>03.26.72.54.47</v>
      </c>
      <c r="I73" s="35" t="str">
        <f aca="false">IFERROR(VLOOKUP(LEFT(A73,7),Opérateur_Territoire!$B$2:$J$120,9,0),"à saisir (Opérateur_Territoire)")</f>
        <v>julia.dorchymont@lpo.fr</v>
      </c>
      <c r="J73" s="37"/>
      <c r="K73" s="37"/>
      <c r="L73" s="112"/>
      <c r="M73" s="113"/>
      <c r="N73" s="114"/>
      <c r="O73" s="115"/>
      <c r="P73" s="115"/>
      <c r="Q73" s="116"/>
      <c r="R73" s="116"/>
      <c r="S73" s="117"/>
      <c r="T73" s="118"/>
      <c r="U73" s="118"/>
      <c r="V73" s="118"/>
      <c r="W73" s="114"/>
      <c r="X73" s="119"/>
      <c r="Y73" s="120"/>
      <c r="Z73" s="121"/>
      <c r="AA73" s="122"/>
      <c r="AB73" s="123"/>
      <c r="AC73" s="47"/>
      <c r="AD73" s="47"/>
      <c r="AE73" s="47"/>
      <c r="AMI73" s="19"/>
      <c r="AMJ73" s="19"/>
    </row>
    <row r="74" s="93" customFormat="true" ht="25.5" hidden="false" customHeight="true" outlineLevel="0" collapsed="false">
      <c r="A74" s="33" t="s">
        <v>1193</v>
      </c>
      <c r="B74" s="34" t="str">
        <f aca="false">IF(A74="","saisir code MAEC (colonne A)",RIGHT(A74,4))</f>
        <v>CPRA</v>
      </c>
      <c r="C74" s="34" t="str">
        <f aca="false">IFERROR(VLOOKUP(LEFT(A74,7),Opérateur_Territoire!$B$2:$D$120,2,0),"à saisir (Opérateur_Territoire)")</f>
        <v>LPO Champagne-Ardenne</v>
      </c>
      <c r="D74" s="34" t="str">
        <f aca="false">LEFT(A74,7)</f>
        <v>GE_DERN</v>
      </c>
      <c r="E74" s="34" t="str">
        <f aca="false">IFERROR(VLOOKUP(LEFT(A74,7),Opérateur_Territoire!$B$2:$D$120,3,0),"à saisir (Opérateur_Territoire)")</f>
        <v>Herbages et cultures autour du lac du Der – Natura 2000</v>
      </c>
      <c r="F74" s="35" t="str">
        <f aca="false">IFERROR(VLOOKUP(LEFT(A74,7),Opérateur_Territoire!$B$2:$J$120,6,0),"à saisir (Opérateur_Territoire)")</f>
        <v>LPO Champagne-Ardenne</v>
      </c>
      <c r="G74" s="35" t="str">
        <f aca="false">IFERROR(VLOOKUP(LEFT(A74,7),Opérateur_Territoire!$B$2:$J$120,7,0),"à saisir (Opérateur_Territoire)")</f>
        <v>Der Nature - Ferme des Grands Parts – D 13 – 51290 OUTINES</v>
      </c>
      <c r="H74" s="35" t="str">
        <f aca="false">IFERROR(VLOOKUP(LEFT(A74,7),Opérateur_Territoire!$B$2:$J$120,8,0),"à saisir (Opérateur_Territoire)")</f>
        <v>03.26.72.54.47</v>
      </c>
      <c r="I74" s="35" t="str">
        <f aca="false">IFERROR(VLOOKUP(LEFT(A74,7),Opérateur_Territoire!$B$2:$J$120,9,0),"à saisir (Opérateur_Territoire)")</f>
        <v>julia.dorchymont@lpo.fr</v>
      </c>
      <c r="J74" s="37"/>
      <c r="K74" s="37"/>
      <c r="L74" s="112"/>
      <c r="M74" s="113"/>
      <c r="N74" s="114"/>
      <c r="O74" s="115"/>
      <c r="P74" s="115"/>
      <c r="Q74" s="116"/>
      <c r="R74" s="116"/>
      <c r="S74" s="117"/>
      <c r="T74" s="118"/>
      <c r="U74" s="118"/>
      <c r="V74" s="118"/>
      <c r="W74" s="114"/>
      <c r="X74" s="119"/>
      <c r="Y74" s="120"/>
      <c r="Z74" s="121"/>
      <c r="AA74" s="122"/>
      <c r="AB74" s="123"/>
      <c r="AC74" s="47"/>
      <c r="AD74" s="47"/>
      <c r="AE74" s="47"/>
      <c r="AMI74" s="19"/>
      <c r="AMJ74" s="19"/>
    </row>
    <row r="75" s="93" customFormat="true" ht="25.5" hidden="false" customHeight="true" outlineLevel="0" collapsed="false">
      <c r="A75" s="33" t="s">
        <v>1194</v>
      </c>
      <c r="B75" s="34" t="str">
        <f aca="false">IF(A75="","saisir code MAEC (colonne A)",RIGHT(A75,4))</f>
        <v>CIFF</v>
      </c>
      <c r="C75" s="34" t="str">
        <f aca="false">IFERROR(VLOOKUP(LEFT(A75,7),Opérateur_Territoire!$B$2:$D$120,2,0),"à saisir (Opérateur_Territoire)")</f>
        <v>Parc national de forêts</v>
      </c>
      <c r="D75" s="34" t="str">
        <f aca="false">LEFT(A75,7)</f>
        <v>GE_PNF1</v>
      </c>
      <c r="E75" s="34" t="str">
        <f aca="false">IFERROR(VLOOKUP(LEFT(A75,7),Opérateur_Territoire!$B$2:$D$120,3,0),"à saisir (Opérateur_Territoire)")</f>
        <v>Parc national de forêts</v>
      </c>
      <c r="F75" s="35" t="str">
        <f aca="false">IFERROR(VLOOKUP(LEFT(A75,7),Opérateur_Territoire!$B$2:$J$120,6,0),"à saisir (Opérateur_Territoire)")</f>
        <v>Parc national de forêts</v>
      </c>
      <c r="G75" s="35" t="str">
        <f aca="false">IFERROR(VLOOKUP(LEFT(A75,7),Opérateur_Territoire!$B$2:$J$120,7,0),"à saisir (Opérateur_Territoire)")</f>
        <v>20 rue Anatole Gabeur – 52210 ARC-EN-BARROIS</v>
      </c>
      <c r="H75" s="35" t="str">
        <f aca="false">IFERROR(VLOOKUP(LEFT(A75,7),Opérateur_Territoire!$B$2:$J$120,8,0),"à saisir (Opérateur_Territoire)")</f>
        <v>06 74 23 31 66</v>
      </c>
      <c r="I75" s="35" t="str">
        <f aca="false">IFERROR(VLOOKUP(LEFT(A75,7),Opérateur_Territoire!$B$2:$J$120,9,0),"à saisir (Opérateur_Territoire)")</f>
        <v>jeanyves.vansteelant@forets-parcnational.fr</v>
      </c>
      <c r="J75" s="37"/>
      <c r="K75" s="37"/>
      <c r="L75" s="112"/>
      <c r="M75" s="113"/>
      <c r="N75" s="114"/>
      <c r="O75" s="115"/>
      <c r="P75" s="115"/>
      <c r="Q75" s="116"/>
      <c r="R75" s="116"/>
      <c r="S75" s="117"/>
      <c r="T75" s="118"/>
      <c r="U75" s="118"/>
      <c r="V75" s="118"/>
      <c r="W75" s="114"/>
      <c r="X75" s="119"/>
      <c r="Y75" s="120"/>
      <c r="Z75" s="121"/>
      <c r="AA75" s="122"/>
      <c r="AB75" s="123"/>
      <c r="AC75" s="47"/>
      <c r="AD75" s="47"/>
      <c r="AE75" s="47"/>
      <c r="AMI75" s="19"/>
      <c r="AMJ75" s="19"/>
    </row>
    <row r="76" s="93" customFormat="true" ht="25.5" hidden="false" customHeight="true" outlineLevel="0" collapsed="false">
      <c r="A76" s="33" t="s">
        <v>1195</v>
      </c>
      <c r="B76" s="34" t="str">
        <f aca="false">IF(A76="","saisir code MAEC (colonne A)",RIGHT(A76,4))</f>
        <v>CPRA</v>
      </c>
      <c r="C76" s="34" t="str">
        <f aca="false">IFERROR(VLOOKUP(LEFT(A76,7),Opérateur_Territoire!$B$2:$D$120,2,0),"à saisir (Opérateur_Territoire)")</f>
        <v>Parc national de forêts</v>
      </c>
      <c r="D76" s="34" t="str">
        <f aca="false">LEFT(A76,7)</f>
        <v>GE_PNF1</v>
      </c>
      <c r="E76" s="34" t="str">
        <f aca="false">IFERROR(VLOOKUP(LEFT(A76,7),Opérateur_Territoire!$B$2:$D$120,3,0),"à saisir (Opérateur_Territoire)")</f>
        <v>Parc national de forêts</v>
      </c>
      <c r="F76" s="35" t="str">
        <f aca="false">IFERROR(VLOOKUP(LEFT(A76,7),Opérateur_Territoire!$B$2:$J$120,6,0),"à saisir (Opérateur_Territoire)")</f>
        <v>Parc national de forêts</v>
      </c>
      <c r="G76" s="35" t="str">
        <f aca="false">IFERROR(VLOOKUP(LEFT(A76,7),Opérateur_Territoire!$B$2:$J$120,7,0),"à saisir (Opérateur_Territoire)")</f>
        <v>20 rue Anatole Gabeur – 52210 ARC-EN-BARROIS</v>
      </c>
      <c r="H76" s="35" t="str">
        <f aca="false">IFERROR(VLOOKUP(LEFT(A76,7),Opérateur_Territoire!$B$2:$J$120,8,0),"à saisir (Opérateur_Territoire)")</f>
        <v>06 74 23 31 66</v>
      </c>
      <c r="I76" s="35" t="str">
        <f aca="false">IFERROR(VLOOKUP(LEFT(A76,7),Opérateur_Territoire!$B$2:$J$120,9,0),"à saisir (Opérateur_Territoire)")</f>
        <v>jeanyves.vansteelant@forets-parcnational.fr</v>
      </c>
      <c r="J76" s="37"/>
      <c r="K76" s="37"/>
      <c r="L76" s="112"/>
      <c r="M76" s="113"/>
      <c r="N76" s="114"/>
      <c r="O76" s="115"/>
      <c r="P76" s="115"/>
      <c r="Q76" s="116"/>
      <c r="R76" s="116"/>
      <c r="S76" s="117"/>
      <c r="T76" s="118"/>
      <c r="U76" s="118"/>
      <c r="V76" s="118"/>
      <c r="W76" s="114"/>
      <c r="X76" s="119"/>
      <c r="Y76" s="120"/>
      <c r="Z76" s="121"/>
      <c r="AA76" s="122"/>
      <c r="AB76" s="123"/>
      <c r="AC76" s="47"/>
      <c r="AD76" s="47"/>
      <c r="AE76" s="47"/>
      <c r="AMI76" s="19"/>
      <c r="AMJ76" s="19"/>
    </row>
    <row r="77" s="93" customFormat="true" ht="25.5" hidden="false" customHeight="true" outlineLevel="0" collapsed="false">
      <c r="A77" s="33" t="s">
        <v>1196</v>
      </c>
      <c r="B77" s="34" t="str">
        <f aca="false">IF(A77="","saisir code MAEC (colonne A)",RIGHT(A77,4))</f>
        <v>CIFF</v>
      </c>
      <c r="C77" s="34" t="str">
        <f aca="false">IFERROR(VLOOKUP(LEFT(A77,7),Opérateur_Territoire!$B$2:$D$120,2,0),"à saisir (Opérateur_Territoire)")</f>
        <v>Parc national de forêts</v>
      </c>
      <c r="D77" s="34" t="str">
        <f aca="false">LEFT(A77,7)</f>
        <v>GE_PNFN</v>
      </c>
      <c r="E77" s="34" t="str">
        <f aca="false">IFERROR(VLOOKUP(LEFT(A77,7),Opérateur_Territoire!$B$2:$D$120,3,0),"à saisir (Opérateur_Territoire)")</f>
        <v>Parc national de forêts – Natura 2000</v>
      </c>
      <c r="F77" s="35" t="str">
        <f aca="false">IFERROR(VLOOKUP(LEFT(A77,7),Opérateur_Territoire!$B$2:$J$120,6,0),"à saisir (Opérateur_Territoire)")</f>
        <v>Parc national de forêts</v>
      </c>
      <c r="G77" s="35" t="str">
        <f aca="false">IFERROR(VLOOKUP(LEFT(A77,7),Opérateur_Territoire!$B$2:$J$120,7,0),"à saisir (Opérateur_Territoire)")</f>
        <v>20 rue Anatole Gabeur – 52210 ARC-EN-BARROIS</v>
      </c>
      <c r="H77" s="35" t="str">
        <f aca="false">IFERROR(VLOOKUP(LEFT(A77,7),Opérateur_Territoire!$B$2:$J$120,8,0),"à saisir (Opérateur_Territoire)")</f>
        <v>06 74 23 31 66</v>
      </c>
      <c r="I77" s="35" t="str">
        <f aca="false">IFERROR(VLOOKUP(LEFT(A77,7),Opérateur_Territoire!$B$2:$J$120,9,0),"à saisir (Opérateur_Territoire)")</f>
        <v>jeanyves.vansteelant@forets-parcnational.fr</v>
      </c>
      <c r="J77" s="37"/>
      <c r="K77" s="37"/>
      <c r="L77" s="112"/>
      <c r="M77" s="113"/>
      <c r="N77" s="114"/>
      <c r="O77" s="115"/>
      <c r="P77" s="115"/>
      <c r="Q77" s="116"/>
      <c r="R77" s="116"/>
      <c r="S77" s="117"/>
      <c r="T77" s="118"/>
      <c r="U77" s="118"/>
      <c r="V77" s="118"/>
      <c r="W77" s="114"/>
      <c r="X77" s="119"/>
      <c r="Y77" s="120"/>
      <c r="Z77" s="121"/>
      <c r="AA77" s="122"/>
      <c r="AB77" s="123"/>
      <c r="AC77" s="47"/>
      <c r="AD77" s="47"/>
      <c r="AE77" s="47"/>
      <c r="AMI77" s="19"/>
      <c r="AMJ77" s="19"/>
    </row>
    <row r="78" s="93" customFormat="true" ht="25.5" hidden="false" customHeight="true" outlineLevel="0" collapsed="false">
      <c r="A78" s="33" t="s">
        <v>1197</v>
      </c>
      <c r="B78" s="34" t="str">
        <f aca="false">IF(A78="","saisir code MAEC (colonne A)",RIGHT(A78,4))</f>
        <v>CPRA</v>
      </c>
      <c r="C78" s="34" t="str">
        <f aca="false">IFERROR(VLOOKUP(LEFT(A78,7),Opérateur_Territoire!$B$2:$D$120,2,0),"à saisir (Opérateur_Territoire)")</f>
        <v>Parc national de forêts</v>
      </c>
      <c r="D78" s="34" t="str">
        <f aca="false">LEFT(A78,7)</f>
        <v>GE_PNFN</v>
      </c>
      <c r="E78" s="34" t="str">
        <f aca="false">IFERROR(VLOOKUP(LEFT(A78,7),Opérateur_Territoire!$B$2:$D$120,3,0),"à saisir (Opérateur_Territoire)")</f>
        <v>Parc national de forêts – Natura 2000</v>
      </c>
      <c r="F78" s="35" t="str">
        <f aca="false">IFERROR(VLOOKUP(LEFT(A78,7),Opérateur_Territoire!$B$2:$J$120,6,0),"à saisir (Opérateur_Territoire)")</f>
        <v>Parc national de forêts</v>
      </c>
      <c r="G78" s="35" t="str">
        <f aca="false">IFERROR(VLOOKUP(LEFT(A78,7),Opérateur_Territoire!$B$2:$J$120,7,0),"à saisir (Opérateur_Territoire)")</f>
        <v>20 rue Anatole Gabeur – 52210 ARC-EN-BARROIS</v>
      </c>
      <c r="H78" s="35" t="str">
        <f aca="false">IFERROR(VLOOKUP(LEFT(A78,7),Opérateur_Territoire!$B$2:$J$120,8,0),"à saisir (Opérateur_Territoire)")</f>
        <v>06 74 23 31 66</v>
      </c>
      <c r="I78" s="35" t="str">
        <f aca="false">IFERROR(VLOOKUP(LEFT(A78,7),Opérateur_Territoire!$B$2:$J$120,9,0),"à saisir (Opérateur_Territoire)")</f>
        <v>jeanyves.vansteelant@forets-parcnational.fr</v>
      </c>
      <c r="J78" s="37"/>
      <c r="K78" s="37"/>
      <c r="L78" s="112"/>
      <c r="M78" s="113"/>
      <c r="N78" s="114"/>
      <c r="O78" s="115"/>
      <c r="P78" s="115"/>
      <c r="Q78" s="116"/>
      <c r="R78" s="116"/>
      <c r="S78" s="117"/>
      <c r="T78" s="118"/>
      <c r="U78" s="118"/>
      <c r="V78" s="118"/>
      <c r="W78" s="114"/>
      <c r="X78" s="119"/>
      <c r="Y78" s="120"/>
      <c r="Z78" s="121"/>
      <c r="AA78" s="122"/>
      <c r="AB78" s="123"/>
      <c r="AC78" s="47"/>
      <c r="AD78" s="47"/>
      <c r="AE78" s="47"/>
      <c r="AMI78" s="19"/>
      <c r="AMJ78" s="19"/>
    </row>
    <row r="79" s="93" customFormat="true" ht="25.5" hidden="false" customHeight="true" outlineLevel="0" collapsed="false">
      <c r="A79" s="33" t="s">
        <v>1198</v>
      </c>
      <c r="B79" s="34" t="str">
        <f aca="false">IF(A79="","saisir code MAEC (colonne A)",RIGHT(A79,4))</f>
        <v>CIFF</v>
      </c>
      <c r="C79" s="34" t="str">
        <f aca="false">IFERROR(VLOOKUP(LEFT(A79,7),Opérateur_Territoire!$B$2:$D$120,2,0),"à saisir (Opérateur_Territoire)")</f>
        <v>PNR Forêt d’Orient</v>
      </c>
      <c r="D79" s="34" t="str">
        <f aca="false">LEFT(A79,7)</f>
        <v>GE_LFON</v>
      </c>
      <c r="E79" s="34" t="str">
        <f aca="false">IFERROR(VLOOKUP(LEFT(A79,7),Opérateur_Territoire!$B$2:$D$120,3,0),"à saisir (Opérateur_Territoire)")</f>
        <v>Lacs de la Forêt d’Orient – Forêts et clairières des Bas Bois – Natura 2000</v>
      </c>
      <c r="F79" s="35" t="str">
        <f aca="false">IFERROR(VLOOKUP(LEFT(A79,7),Opérateur_Territoire!$B$2:$J$120,6,0),"à saisir (Opérateur_Territoire)")</f>
        <v>Parc naturel régional de la Forêt d'Orient</v>
      </c>
      <c r="G79" s="35" t="str">
        <f aca="false">IFERROR(VLOOKUP(LEFT(A79,7),Opérateur_Territoire!$B$2:$J$120,7,0),"à saisir (Opérateur_Territoire)")</f>
        <v>Maison du Parc – 10220 PINEY</v>
      </c>
      <c r="H79" s="35" t="str">
        <f aca="false">IFERROR(VLOOKUP(LEFT(A79,7),Opérateur_Territoire!$B$2:$J$120,8,0),"à saisir (Opérateur_Territoire)")</f>
        <v>03 25 40 04 15</v>
      </c>
      <c r="I79" s="35" t="str">
        <f aca="false">IFERROR(VLOOKUP(LEFT(A79,7),Opérateur_Territoire!$B$2:$J$120,9,0),"à saisir (Opérateur_Territoire)")</f>
        <v>natura2000@pnrfo.org</v>
      </c>
      <c r="J79" s="37"/>
      <c r="K79" s="37"/>
      <c r="L79" s="112"/>
      <c r="M79" s="113"/>
      <c r="N79" s="114"/>
      <c r="O79" s="115"/>
      <c r="P79" s="115"/>
      <c r="Q79" s="116"/>
      <c r="R79" s="116"/>
      <c r="S79" s="117"/>
      <c r="T79" s="118"/>
      <c r="U79" s="118"/>
      <c r="V79" s="118"/>
      <c r="W79" s="114"/>
      <c r="X79" s="119"/>
      <c r="Y79" s="120"/>
      <c r="Z79" s="121"/>
      <c r="AA79" s="122"/>
      <c r="AB79" s="123"/>
      <c r="AC79" s="47"/>
      <c r="AD79" s="47"/>
      <c r="AE79" s="47"/>
      <c r="AMI79" s="19"/>
      <c r="AMJ79" s="19"/>
    </row>
    <row r="80" s="93" customFormat="true" ht="25.5" hidden="false" customHeight="true" outlineLevel="0" collapsed="false">
      <c r="A80" s="33" t="s">
        <v>1199</v>
      </c>
      <c r="B80" s="34" t="str">
        <f aca="false">IF(A80="","saisir code MAEC (colonne A)",RIGHT(A80,4))</f>
        <v>CPRA</v>
      </c>
      <c r="C80" s="34" t="str">
        <f aca="false">IFERROR(VLOOKUP(LEFT(A80,7),Opérateur_Territoire!$B$2:$D$120,2,0),"à saisir (Opérateur_Territoire)")</f>
        <v>PNR Forêt d’Orient</v>
      </c>
      <c r="D80" s="34" t="str">
        <f aca="false">LEFT(A80,7)</f>
        <v>GE_LFON</v>
      </c>
      <c r="E80" s="34" t="str">
        <f aca="false">IFERROR(VLOOKUP(LEFT(A80,7),Opérateur_Territoire!$B$2:$D$120,3,0),"à saisir (Opérateur_Territoire)")</f>
        <v>Lacs de la Forêt d’Orient – Forêts et clairières des Bas Bois – Natura 2000</v>
      </c>
      <c r="F80" s="35" t="str">
        <f aca="false">IFERROR(VLOOKUP(LEFT(A80,7),Opérateur_Territoire!$B$2:$J$120,6,0),"à saisir (Opérateur_Territoire)")</f>
        <v>Parc naturel régional de la Forêt d'Orient</v>
      </c>
      <c r="G80" s="35" t="str">
        <f aca="false">IFERROR(VLOOKUP(LEFT(A80,7),Opérateur_Territoire!$B$2:$J$120,7,0),"à saisir (Opérateur_Territoire)")</f>
        <v>Maison du Parc – 10220 PINEY</v>
      </c>
      <c r="H80" s="35" t="str">
        <f aca="false">IFERROR(VLOOKUP(LEFT(A80,7),Opérateur_Territoire!$B$2:$J$120,8,0),"à saisir (Opérateur_Territoire)")</f>
        <v>03 25 40 04 15</v>
      </c>
      <c r="I80" s="35" t="str">
        <f aca="false">IFERROR(VLOOKUP(LEFT(A80,7),Opérateur_Territoire!$B$2:$J$120,9,0),"à saisir (Opérateur_Territoire)")</f>
        <v>natura2000@pnrfo.org</v>
      </c>
      <c r="J80" s="37"/>
      <c r="K80" s="37"/>
      <c r="L80" s="112"/>
      <c r="M80" s="113"/>
      <c r="N80" s="114"/>
      <c r="O80" s="115"/>
      <c r="P80" s="115"/>
      <c r="Q80" s="116"/>
      <c r="R80" s="116"/>
      <c r="S80" s="117"/>
      <c r="T80" s="118"/>
      <c r="U80" s="118"/>
      <c r="V80" s="118"/>
      <c r="W80" s="114"/>
      <c r="X80" s="119"/>
      <c r="Y80" s="120"/>
      <c r="Z80" s="121"/>
      <c r="AA80" s="122"/>
      <c r="AB80" s="123"/>
      <c r="AC80" s="47"/>
      <c r="AD80" s="47"/>
      <c r="AE80" s="47"/>
      <c r="AMI80" s="19"/>
      <c r="AMJ80" s="19"/>
    </row>
    <row r="81" s="93" customFormat="true" ht="25.5" hidden="false" customHeight="true" outlineLevel="0" collapsed="false">
      <c r="A81" s="33" t="s">
        <v>1200</v>
      </c>
      <c r="B81" s="34" t="str">
        <f aca="false">IF(A81="","saisir code MAEC (colonne A)",RIGHT(A81,4))</f>
        <v>CPRA</v>
      </c>
      <c r="C81" s="34" t="str">
        <f aca="false">IFERROR(VLOOKUP(LEFT(A81,7),Opérateur_Territoire!$B$2:$D$120,2,0),"à saisir (Opérateur_Territoire)")</f>
        <v>PNR Forêt d’Orient</v>
      </c>
      <c r="D81" s="34" t="str">
        <f aca="false">LEFT(A81,7)</f>
        <v>GE_PFOE</v>
      </c>
      <c r="E81" s="34" t="str">
        <f aca="false">IFERROR(VLOOKUP(LEFT(A81,7),Opérateur_Territoire!$B$2:$D$120,3,0),"à saisir (Opérateur_Territoire)")</f>
        <v>Prairies humides de la Forêt d’Orient (Agence de l'eau Seine-Normandie)</v>
      </c>
      <c r="F81" s="35" t="str">
        <f aca="false">IFERROR(VLOOKUP(LEFT(A81,7),Opérateur_Territoire!$B$2:$J$120,6,0),"à saisir (Opérateur_Territoire)")</f>
        <v>Parc naturel régional de la Forêt d'Orient</v>
      </c>
      <c r="G81" s="35" t="str">
        <f aca="false">IFERROR(VLOOKUP(LEFT(A81,7),Opérateur_Territoire!$B$2:$J$120,7,0),"à saisir (Opérateur_Territoire)")</f>
        <v>Maison du Parc – 10220 PINEY</v>
      </c>
      <c r="H81" s="35" t="str">
        <f aca="false">IFERROR(VLOOKUP(LEFT(A81,7),Opérateur_Territoire!$B$2:$J$120,8,0),"à saisir (Opérateur_Territoire)")</f>
        <v>03 25 40 04 15</v>
      </c>
      <c r="I81" s="35" t="str">
        <f aca="false">IFERROR(VLOOKUP(LEFT(A81,7),Opérateur_Territoire!$B$2:$J$120,9,0),"à saisir (Opérateur_Territoire)")</f>
        <v>agri.environnement@pnrfo.org</v>
      </c>
      <c r="J81" s="37"/>
      <c r="K81" s="37"/>
      <c r="L81" s="112"/>
      <c r="M81" s="113"/>
      <c r="N81" s="114"/>
      <c r="O81" s="115"/>
      <c r="P81" s="115"/>
      <c r="Q81" s="116"/>
      <c r="R81" s="116"/>
      <c r="S81" s="117"/>
      <c r="T81" s="118"/>
      <c r="U81" s="118"/>
      <c r="V81" s="118"/>
      <c r="W81" s="114"/>
      <c r="X81" s="119"/>
      <c r="Y81" s="120"/>
      <c r="Z81" s="121"/>
      <c r="AA81" s="122"/>
      <c r="AB81" s="123"/>
      <c r="AC81" s="47"/>
      <c r="AD81" s="47"/>
      <c r="AE81" s="47"/>
      <c r="AMI81" s="19"/>
      <c r="AMJ81" s="19"/>
    </row>
    <row r="82" s="93" customFormat="true" ht="25.5" hidden="false" customHeight="true" outlineLevel="0" collapsed="false">
      <c r="A82" s="33" t="s">
        <v>1201</v>
      </c>
      <c r="B82" s="34" t="str">
        <f aca="false">IF(A82="","saisir code MAEC (colonne A)",RIGHT(A82,4))</f>
        <v>CIFF</v>
      </c>
      <c r="C82" s="34" t="str">
        <f aca="false">IFERROR(VLOOKUP(LEFT(A82,7),Opérateur_Territoire!$B$2:$D$120,2,0),"à saisir (Opérateur_Territoire)")</f>
        <v>PNR Lorraine</v>
      </c>
      <c r="D82" s="34" t="str">
        <f aca="false">LEFT(A82,7)</f>
        <v>GE_LINN</v>
      </c>
      <c r="E82" s="34" t="str">
        <f aca="false">IFERROR(VLOOKUP(LEFT(A82,7),Opérateur_Territoire!$B$2:$D$120,3,0),"à saisir (Opérateur_Territoire)")</f>
        <v>Etang de Lindre et de Mittersheim – Ketzing – Natura 2000</v>
      </c>
      <c r="F82" s="35" t="str">
        <f aca="false">IFERROR(VLOOKUP(LEFT(A82,7),Opérateur_Territoire!$B$2:$J$120,6,0),"à saisir (Opérateur_Territoire)")</f>
        <v>Parc Naturel Régional de Lorraine</v>
      </c>
      <c r="G82" s="35" t="str">
        <f aca="false">IFERROR(VLOOKUP(LEFT(A82,7),Opérateur_Territoire!$B$2:$J$120,7,0),"à saisir (Opérateur_Territoire)")</f>
        <v>Logis abbatial – 1 rue du quai – CS 80035 – 54702 PONT-A-MOUSSON Cedex</v>
      </c>
      <c r="H82" s="35" t="str">
        <f aca="false">IFERROR(VLOOKUP(LEFT(A82,7),Opérateur_Territoire!$B$2:$J$120,8,0),"à saisir (Opérateur_Territoire)")</f>
        <v>06 42 17 25 33 [06 98 25 58 11 ; 06 98 25 62 27]</v>
      </c>
      <c r="I82" s="35" t="str">
        <f aca="false">IFERROR(VLOOKUP(LEFT(A82,7),Opérateur_Territoire!$B$2:$J$120,9,0),"à saisir (Opérateur_Territoire)")</f>
        <v>etienne.villeneuvedejanti@pnr-lorraine.com [nelly.weber@pnr-lorraine.com ; laure.lebraud@pnr-lorraine.com]</v>
      </c>
      <c r="J82" s="37"/>
      <c r="K82" s="37"/>
      <c r="L82" s="112"/>
      <c r="M82" s="113"/>
      <c r="N82" s="114"/>
      <c r="O82" s="115"/>
      <c r="P82" s="115"/>
      <c r="Q82" s="116"/>
      <c r="R82" s="116"/>
      <c r="S82" s="117"/>
      <c r="T82" s="118"/>
      <c r="U82" s="118"/>
      <c r="V82" s="118"/>
      <c r="W82" s="114"/>
      <c r="X82" s="119"/>
      <c r="Y82" s="120"/>
      <c r="Z82" s="121"/>
      <c r="AA82" s="122"/>
      <c r="AB82" s="123"/>
      <c r="AC82" s="47"/>
      <c r="AD82" s="47"/>
      <c r="AE82" s="47"/>
      <c r="AMI82" s="19"/>
      <c r="AMJ82" s="19"/>
    </row>
    <row r="83" s="93" customFormat="true" ht="25.5" hidden="false" customHeight="true" outlineLevel="0" collapsed="false">
      <c r="A83" s="33" t="s">
        <v>1202</v>
      </c>
      <c r="B83" s="34" t="str">
        <f aca="false">IF(A83="","saisir code MAEC (colonne A)",RIGHT(A83,4))</f>
        <v>CPRA</v>
      </c>
      <c r="C83" s="34" t="str">
        <f aca="false">IFERROR(VLOOKUP(LEFT(A83,7),Opérateur_Territoire!$B$2:$D$120,2,0),"à saisir (Opérateur_Territoire)")</f>
        <v>PNR Lorraine</v>
      </c>
      <c r="D83" s="34" t="str">
        <f aca="false">LEFT(A83,7)</f>
        <v>GE_LINN</v>
      </c>
      <c r="E83" s="34" t="str">
        <f aca="false">IFERROR(VLOOKUP(LEFT(A83,7),Opérateur_Territoire!$B$2:$D$120,3,0),"à saisir (Opérateur_Territoire)")</f>
        <v>Etang de Lindre et de Mittersheim – Ketzing – Natura 2000</v>
      </c>
      <c r="F83" s="35" t="str">
        <f aca="false">IFERROR(VLOOKUP(LEFT(A83,7),Opérateur_Territoire!$B$2:$J$120,6,0),"à saisir (Opérateur_Territoire)")</f>
        <v>Parc Naturel Régional de Lorraine</v>
      </c>
      <c r="G83" s="35" t="str">
        <f aca="false">IFERROR(VLOOKUP(LEFT(A83,7),Opérateur_Territoire!$B$2:$J$120,7,0),"à saisir (Opérateur_Territoire)")</f>
        <v>Logis abbatial – 1 rue du quai – CS 80035 – 54702 PONT-A-MOUSSON Cedex</v>
      </c>
      <c r="H83" s="35" t="str">
        <f aca="false">IFERROR(VLOOKUP(LEFT(A83,7),Opérateur_Territoire!$B$2:$J$120,8,0),"à saisir (Opérateur_Territoire)")</f>
        <v>06 42 17 25 33 [06 98 25 58 11 ; 06 98 25 62 27]</v>
      </c>
      <c r="I83" s="35" t="str">
        <f aca="false">IFERROR(VLOOKUP(LEFT(A83,7),Opérateur_Territoire!$B$2:$J$120,9,0),"à saisir (Opérateur_Territoire)")</f>
        <v>etienne.villeneuvedejanti@pnr-lorraine.com [nelly.weber@pnr-lorraine.com ; laure.lebraud@pnr-lorraine.com]</v>
      </c>
      <c r="J83" s="37"/>
      <c r="K83" s="37"/>
      <c r="L83" s="112"/>
      <c r="M83" s="113"/>
      <c r="N83" s="114"/>
      <c r="O83" s="115"/>
      <c r="P83" s="115"/>
      <c r="Q83" s="116"/>
      <c r="R83" s="116"/>
      <c r="S83" s="117"/>
      <c r="T83" s="118"/>
      <c r="U83" s="118"/>
      <c r="V83" s="118"/>
      <c r="W83" s="114"/>
      <c r="X83" s="119"/>
      <c r="Y83" s="120"/>
      <c r="Z83" s="121"/>
      <c r="AA83" s="122"/>
      <c r="AB83" s="123"/>
      <c r="AC83" s="47"/>
      <c r="AD83" s="47"/>
      <c r="AE83" s="47"/>
      <c r="AMI83" s="19"/>
      <c r="AMJ83" s="19"/>
    </row>
    <row r="84" s="93" customFormat="true" ht="25.5" hidden="false" customHeight="true" outlineLevel="0" collapsed="false">
      <c r="A84" s="33" t="s">
        <v>1203</v>
      </c>
      <c r="B84" s="34" t="str">
        <f aca="false">IF(A84="","saisir code MAEC (colonne A)",RIGHT(A84,4))</f>
        <v>CIFF</v>
      </c>
      <c r="C84" s="34" t="str">
        <f aca="false">IFERROR(VLOOKUP(LEFT(A84,7),Opérateur_Territoire!$B$2:$D$120,2,0),"à saisir (Opérateur_Territoire)")</f>
        <v>PNR Lorraine</v>
      </c>
      <c r="D84" s="34" t="str">
        <f aca="false">LEFT(A84,7)</f>
        <v>GE_MAD2</v>
      </c>
      <c r="E84" s="34" t="str">
        <f aca="false">IFERROR(VLOOKUP(LEFT(A84,7),Opérateur_Territoire!$B$2:$D$120,3,0),"à saisir (Opérateur_Territoire)")</f>
        <v>Lac de Madine élargi – Biodiversité 2 (Agence de l'eau Rhin-Meuse)</v>
      </c>
      <c r="F84" s="35" t="str">
        <f aca="false">IFERROR(VLOOKUP(LEFT(A84,7),Opérateur_Territoire!$B$2:$J$120,6,0),"à saisir (Opérateur_Territoire)")</f>
        <v>Parc Naturel Régional de Lorraine</v>
      </c>
      <c r="G84" s="35" t="str">
        <f aca="false">IFERROR(VLOOKUP(LEFT(A84,7),Opérateur_Territoire!$B$2:$J$120,7,0),"à saisir (Opérateur_Territoire)")</f>
        <v>Logis abbatial – 1 rue du quai – CS 80035 – 54702 PONT-A-MOUSSON Cedex</v>
      </c>
      <c r="H84" s="35" t="str">
        <f aca="false">IFERROR(VLOOKUP(LEFT(A84,7),Opérateur_Territoire!$B$2:$J$120,8,0),"à saisir (Opérateur_Territoire)")</f>
        <v>06 42 17 25 33 [06 98 25 56 75]</v>
      </c>
      <c r="I84" s="35" t="str">
        <f aca="false">IFERROR(VLOOKUP(LEFT(A84,7),Opérateur_Territoire!$B$2:$J$120,9,0),"à saisir (Opérateur_Territoire)")</f>
        <v>etienne.villeneuvedejanti@pnr-lorraine.com [mathieu.junger@pnr-lorraine.com]</v>
      </c>
      <c r="J84" s="37"/>
      <c r="K84" s="37"/>
      <c r="L84" s="112"/>
      <c r="M84" s="113"/>
      <c r="N84" s="114"/>
      <c r="O84" s="115"/>
      <c r="P84" s="115"/>
      <c r="Q84" s="116"/>
      <c r="R84" s="116"/>
      <c r="S84" s="117"/>
      <c r="T84" s="118"/>
      <c r="U84" s="118"/>
      <c r="V84" s="118"/>
      <c r="W84" s="114"/>
      <c r="X84" s="119"/>
      <c r="Y84" s="120"/>
      <c r="Z84" s="121"/>
      <c r="AA84" s="122"/>
      <c r="AB84" s="123"/>
      <c r="AC84" s="47"/>
      <c r="AD84" s="47"/>
      <c r="AE84" s="47"/>
      <c r="AMI84" s="19"/>
      <c r="AMJ84" s="19"/>
    </row>
    <row r="85" s="93" customFormat="true" ht="25.5" hidden="false" customHeight="true" outlineLevel="0" collapsed="false">
      <c r="A85" s="33" t="s">
        <v>1204</v>
      </c>
      <c r="B85" s="34" t="str">
        <f aca="false">IF(A85="","saisir code MAEC (colonne A)",RIGHT(A85,4))</f>
        <v>CPRA</v>
      </c>
      <c r="C85" s="34" t="str">
        <f aca="false">IFERROR(VLOOKUP(LEFT(A85,7),Opérateur_Territoire!$B$2:$D$120,2,0),"à saisir (Opérateur_Territoire)")</f>
        <v>PNR Lorraine</v>
      </c>
      <c r="D85" s="34" t="str">
        <f aca="false">LEFT(A85,7)</f>
        <v>GE_MAD2</v>
      </c>
      <c r="E85" s="34" t="str">
        <f aca="false">IFERROR(VLOOKUP(LEFT(A85,7),Opérateur_Territoire!$B$2:$D$120,3,0),"à saisir (Opérateur_Territoire)")</f>
        <v>Lac de Madine élargi – Biodiversité 2 (Agence de l'eau Rhin-Meuse)</v>
      </c>
      <c r="F85" s="35" t="str">
        <f aca="false">IFERROR(VLOOKUP(LEFT(A85,7),Opérateur_Territoire!$B$2:$J$120,6,0),"à saisir (Opérateur_Territoire)")</f>
        <v>Parc Naturel Régional de Lorraine</v>
      </c>
      <c r="G85" s="35" t="str">
        <f aca="false">IFERROR(VLOOKUP(LEFT(A85,7),Opérateur_Territoire!$B$2:$J$120,7,0),"à saisir (Opérateur_Territoire)")</f>
        <v>Logis abbatial – 1 rue du quai – CS 80035 – 54702 PONT-A-MOUSSON Cedex</v>
      </c>
      <c r="H85" s="35" t="str">
        <f aca="false">IFERROR(VLOOKUP(LEFT(A85,7),Opérateur_Territoire!$B$2:$J$120,8,0),"à saisir (Opérateur_Territoire)")</f>
        <v>06 42 17 25 33 [06 98 25 56 75]</v>
      </c>
      <c r="I85" s="35" t="str">
        <f aca="false">IFERROR(VLOOKUP(LEFT(A85,7),Opérateur_Territoire!$B$2:$J$120,9,0),"à saisir (Opérateur_Territoire)")</f>
        <v>etienne.villeneuvedejanti@pnr-lorraine.com [mathieu.junger@pnr-lorraine.com]</v>
      </c>
      <c r="J85" s="37"/>
      <c r="K85" s="37"/>
      <c r="L85" s="112"/>
      <c r="M85" s="113"/>
      <c r="N85" s="114"/>
      <c r="O85" s="115"/>
      <c r="P85" s="115"/>
      <c r="Q85" s="116"/>
      <c r="R85" s="116"/>
      <c r="S85" s="117"/>
      <c r="T85" s="118"/>
      <c r="U85" s="118"/>
      <c r="V85" s="118"/>
      <c r="W85" s="114"/>
      <c r="X85" s="119"/>
      <c r="Y85" s="120"/>
      <c r="Z85" s="121"/>
      <c r="AA85" s="122"/>
      <c r="AB85" s="123"/>
      <c r="AC85" s="47"/>
      <c r="AD85" s="47"/>
      <c r="AE85" s="47"/>
      <c r="AMI85" s="19"/>
      <c r="AMJ85" s="19"/>
    </row>
    <row r="86" s="93" customFormat="true" ht="25.5" hidden="false" customHeight="true" outlineLevel="0" collapsed="false">
      <c r="A86" s="33" t="s">
        <v>1205</v>
      </c>
      <c r="B86" s="34" t="str">
        <f aca="false">IF(A86="","saisir code MAEC (colonne A)",RIGHT(A86,4))</f>
        <v>CIFF</v>
      </c>
      <c r="C86" s="34" t="str">
        <f aca="false">IFERROR(VLOOKUP(LEFT(A86,7),Opérateur_Territoire!$B$2:$D$120,2,0),"à saisir (Opérateur_Territoire)")</f>
        <v>PNR Lorraine</v>
      </c>
      <c r="D86" s="34" t="str">
        <f aca="false">LEFT(A86,7)</f>
        <v>GE_POLN</v>
      </c>
      <c r="E86" s="34" t="str">
        <f aca="false">IFERROR(VLOOKUP(LEFT(A86,7),Opérateur_Territoire!$B$2:$D$120,3,0),"à saisir (Opérateur_Territoire)")</f>
        <v>Secteur Ouest du PNR de Lorraine – Natura 2000</v>
      </c>
      <c r="F86" s="35" t="str">
        <f aca="false">IFERROR(VLOOKUP(LEFT(A86,7),Opérateur_Territoire!$B$2:$J$120,6,0),"à saisir (Opérateur_Territoire)")</f>
        <v>Parc naturel régional de Lorraine</v>
      </c>
      <c r="G86" s="35" t="str">
        <f aca="false">IFERROR(VLOOKUP(LEFT(A86,7),Opérateur_Territoire!$B$2:$J$120,7,0),"à saisir (Opérateur_Territoire)")</f>
        <v>Logis abbatial – 1 rue du quai – CS 80035 – 54702 PONT-A-MOUSSON Cedex</v>
      </c>
      <c r="H86" s="35" t="str">
        <f aca="false">IFERROR(VLOOKUP(LEFT(A86,7),Opérateur_Territoire!$B$2:$J$120,8,0),"à saisir (Opérateur_Territoire)")</f>
        <v>06 42 17 25 33 [06 98 25 56 75 ; 06 98 25 51 47 ; 06 98 25 62 27]</v>
      </c>
      <c r="I86" s="35" t="str">
        <f aca="false">IFERROR(VLOOKUP(LEFT(A86,7),Opérateur_Territoire!$B$2:$J$120,9,0),"à saisir (Opérateur_Territoire)")</f>
        <v>etienne.villeneuvedejanti@pnr-lorraine.com [johan.claus@pnr-lorraine.com]</v>
      </c>
      <c r="J86" s="37"/>
      <c r="K86" s="37"/>
      <c r="L86" s="112"/>
      <c r="M86" s="113"/>
      <c r="N86" s="114"/>
      <c r="O86" s="115"/>
      <c r="P86" s="115"/>
      <c r="Q86" s="116"/>
      <c r="R86" s="116"/>
      <c r="S86" s="117"/>
      <c r="T86" s="118"/>
      <c r="U86" s="118"/>
      <c r="V86" s="118"/>
      <c r="W86" s="114"/>
      <c r="X86" s="119"/>
      <c r="Y86" s="120"/>
      <c r="Z86" s="121"/>
      <c r="AA86" s="122"/>
      <c r="AB86" s="123"/>
      <c r="AC86" s="47"/>
      <c r="AD86" s="47"/>
      <c r="AE86" s="47"/>
      <c r="AMI86" s="19"/>
      <c r="AMJ86" s="19"/>
    </row>
    <row r="87" s="93" customFormat="true" ht="25.5" hidden="false" customHeight="true" outlineLevel="0" collapsed="false">
      <c r="A87" s="33" t="s">
        <v>1206</v>
      </c>
      <c r="B87" s="34" t="str">
        <f aca="false">IF(A87="","saisir code MAEC (colonne A)",RIGHT(A87,4))</f>
        <v>CPRA</v>
      </c>
      <c r="C87" s="34" t="str">
        <f aca="false">IFERROR(VLOOKUP(LEFT(A87,7),Opérateur_Territoire!$B$2:$D$120,2,0),"à saisir (Opérateur_Territoire)")</f>
        <v>PNR Lorraine</v>
      </c>
      <c r="D87" s="34" t="str">
        <f aca="false">LEFT(A87,7)</f>
        <v>GE_POLN</v>
      </c>
      <c r="E87" s="34" t="str">
        <f aca="false">IFERROR(VLOOKUP(LEFT(A87,7),Opérateur_Territoire!$B$2:$D$120,3,0),"à saisir (Opérateur_Territoire)")</f>
        <v>Secteur Ouest du PNR de Lorraine – Natura 2000</v>
      </c>
      <c r="F87" s="35" t="str">
        <f aca="false">IFERROR(VLOOKUP(LEFT(A87,7),Opérateur_Territoire!$B$2:$J$120,6,0),"à saisir (Opérateur_Territoire)")</f>
        <v>Parc naturel régional de Lorraine</v>
      </c>
      <c r="G87" s="35" t="str">
        <f aca="false">IFERROR(VLOOKUP(LEFT(A87,7),Opérateur_Territoire!$B$2:$J$120,7,0),"à saisir (Opérateur_Territoire)")</f>
        <v>Logis abbatial – 1 rue du quai – CS 80035 – 54702 PONT-A-MOUSSON Cedex</v>
      </c>
      <c r="H87" s="35" t="str">
        <f aca="false">IFERROR(VLOOKUP(LEFT(A87,7),Opérateur_Territoire!$B$2:$J$120,8,0),"à saisir (Opérateur_Territoire)")</f>
        <v>06 42 17 25 33 [06 98 25 56 75 ; 06 98 25 51 47 ; 06 98 25 62 27]</v>
      </c>
      <c r="I87" s="35" t="str">
        <f aca="false">IFERROR(VLOOKUP(LEFT(A87,7),Opérateur_Territoire!$B$2:$J$120,9,0),"à saisir (Opérateur_Territoire)")</f>
        <v>etienne.villeneuvedejanti@pnr-lorraine.com [johan.claus@pnr-lorraine.com]</v>
      </c>
      <c r="J87" s="37"/>
      <c r="K87" s="37"/>
      <c r="L87" s="112"/>
      <c r="M87" s="113"/>
      <c r="N87" s="114"/>
      <c r="O87" s="115"/>
      <c r="P87" s="115"/>
      <c r="Q87" s="116"/>
      <c r="R87" s="116"/>
      <c r="S87" s="117"/>
      <c r="T87" s="118"/>
      <c r="U87" s="118"/>
      <c r="V87" s="118"/>
      <c r="W87" s="114"/>
      <c r="X87" s="119"/>
      <c r="Y87" s="120"/>
      <c r="Z87" s="121"/>
      <c r="AA87" s="122"/>
      <c r="AB87" s="123"/>
      <c r="AC87" s="47"/>
      <c r="AD87" s="47"/>
      <c r="AE87" s="47"/>
      <c r="AMI87" s="19"/>
      <c r="AMJ87" s="19"/>
    </row>
    <row r="88" s="93" customFormat="true" ht="25.5" hidden="false" customHeight="true" outlineLevel="0" collapsed="false">
      <c r="A88" s="33" t="s">
        <v>1207</v>
      </c>
      <c r="B88" s="34" t="str">
        <f aca="false">IF(A88="","saisir code MAEC (colonne A)",RIGHT(A88,4))</f>
        <v>CIFF</v>
      </c>
      <c r="C88" s="34" t="str">
        <f aca="false">IFERROR(VLOOKUP(LEFT(A88,7),Opérateur_Territoire!$B$2:$D$120,2,0),"à saisir (Opérateur_Territoire)")</f>
        <v>PNR Lorraine</v>
      </c>
      <c r="D88" s="34" t="str">
        <f aca="false">LEFT(A88,7)</f>
        <v>GE_SEIN</v>
      </c>
      <c r="E88" s="34" t="str">
        <f aca="false">IFERROR(VLOOKUP(LEFT(A88,7),Opérateur_Territoire!$B$2:$D$120,3,0),"à saisir (Opérateur_Territoire)")</f>
        <v>Vallée de la Seille – Natura 2000</v>
      </c>
      <c r="F88" s="35" t="str">
        <f aca="false">IFERROR(VLOOKUP(LEFT(A88,7),Opérateur_Territoire!$B$2:$J$120,6,0),"à saisir (Opérateur_Territoire)")</f>
        <v>Parc Naturel Régional de Lorraine</v>
      </c>
      <c r="G88" s="35" t="str">
        <f aca="false">IFERROR(VLOOKUP(LEFT(A88,7),Opérateur_Territoire!$B$2:$J$120,7,0),"à saisir (Opérateur_Territoire)")</f>
        <v>Logis abbatial – 1 rue du quai – CS 80035 – 54702 PONT-A-MOUSSON Cedex</v>
      </c>
      <c r="H88" s="35" t="str">
        <f aca="false">IFERROR(VLOOKUP(LEFT(A88,7),Opérateur_Territoire!$B$2:$J$120,8,0),"à saisir (Opérateur_Territoire)")</f>
        <v>06 42 17 25 33 [06 98 25 58 11)</v>
      </c>
      <c r="I88" s="35" t="str">
        <f aca="false">IFERROR(VLOOKUP(LEFT(A88,7),Opérateur_Territoire!$B$2:$J$120,9,0),"à saisir (Opérateur_Territoire)")</f>
        <v>etienne.villeneuvedejanti@pnr-lorraine.com [nelly.weber@pnr-lorraine.com]</v>
      </c>
      <c r="J88" s="37"/>
      <c r="K88" s="37"/>
      <c r="L88" s="112"/>
      <c r="M88" s="113"/>
      <c r="N88" s="114"/>
      <c r="O88" s="115"/>
      <c r="P88" s="115"/>
      <c r="Q88" s="116"/>
      <c r="R88" s="116"/>
      <c r="S88" s="117"/>
      <c r="T88" s="118"/>
      <c r="U88" s="118"/>
      <c r="V88" s="118"/>
      <c r="W88" s="114"/>
      <c r="X88" s="119"/>
      <c r="Y88" s="120"/>
      <c r="Z88" s="121"/>
      <c r="AA88" s="122"/>
      <c r="AB88" s="123"/>
      <c r="AC88" s="47"/>
      <c r="AD88" s="47"/>
      <c r="AE88" s="47"/>
      <c r="AMI88" s="19"/>
      <c r="AMJ88" s="19"/>
    </row>
    <row r="89" s="93" customFormat="true" ht="25.5" hidden="false" customHeight="true" outlineLevel="0" collapsed="false">
      <c r="A89" s="33" t="s">
        <v>1208</v>
      </c>
      <c r="B89" s="34" t="str">
        <f aca="false">IF(A89="","saisir code MAEC (colonne A)",RIGHT(A89,4))</f>
        <v>CPRA</v>
      </c>
      <c r="C89" s="34" t="str">
        <f aca="false">IFERROR(VLOOKUP(LEFT(A89,7),Opérateur_Territoire!$B$2:$D$120,2,0),"à saisir (Opérateur_Territoire)")</f>
        <v>PNR Lorraine</v>
      </c>
      <c r="D89" s="34" t="str">
        <f aca="false">LEFT(A89,7)</f>
        <v>GE_SEIN</v>
      </c>
      <c r="E89" s="34" t="str">
        <f aca="false">IFERROR(VLOOKUP(LEFT(A89,7),Opérateur_Territoire!$B$2:$D$120,3,0),"à saisir (Opérateur_Territoire)")</f>
        <v>Vallée de la Seille – Natura 2000</v>
      </c>
      <c r="F89" s="35" t="str">
        <f aca="false">IFERROR(VLOOKUP(LEFT(A89,7),Opérateur_Territoire!$B$2:$J$120,6,0),"à saisir (Opérateur_Territoire)")</f>
        <v>Parc Naturel Régional de Lorraine</v>
      </c>
      <c r="G89" s="35" t="str">
        <f aca="false">IFERROR(VLOOKUP(LEFT(A89,7),Opérateur_Territoire!$B$2:$J$120,7,0),"à saisir (Opérateur_Territoire)")</f>
        <v>Logis abbatial – 1 rue du quai – CS 80035 – 54702 PONT-A-MOUSSON Cedex</v>
      </c>
      <c r="H89" s="35" t="str">
        <f aca="false">IFERROR(VLOOKUP(LEFT(A89,7),Opérateur_Territoire!$B$2:$J$120,8,0),"à saisir (Opérateur_Territoire)")</f>
        <v>06 42 17 25 33 [06 98 25 58 11)</v>
      </c>
      <c r="I89" s="35" t="str">
        <f aca="false">IFERROR(VLOOKUP(LEFT(A89,7),Opérateur_Territoire!$B$2:$J$120,9,0),"à saisir (Opérateur_Territoire)")</f>
        <v>etienne.villeneuvedejanti@pnr-lorraine.com [nelly.weber@pnr-lorraine.com]</v>
      </c>
      <c r="J89" s="37"/>
      <c r="K89" s="37"/>
      <c r="L89" s="112"/>
      <c r="M89" s="113"/>
      <c r="N89" s="114"/>
      <c r="O89" s="115"/>
      <c r="P89" s="115"/>
      <c r="Q89" s="116"/>
      <c r="R89" s="116"/>
      <c r="S89" s="117"/>
      <c r="T89" s="118"/>
      <c r="U89" s="118"/>
      <c r="V89" s="118"/>
      <c r="W89" s="114"/>
      <c r="X89" s="119"/>
      <c r="Y89" s="120"/>
      <c r="Z89" s="121"/>
      <c r="AA89" s="122"/>
      <c r="AB89" s="123"/>
      <c r="AC89" s="47"/>
      <c r="AD89" s="47"/>
      <c r="AE89" s="47"/>
      <c r="AMI89" s="19"/>
      <c r="AMJ89" s="19"/>
    </row>
    <row r="90" s="93" customFormat="true" ht="25.5" hidden="false" customHeight="true" outlineLevel="0" collapsed="false">
      <c r="A90" s="33" t="s">
        <v>1209</v>
      </c>
      <c r="B90" s="34" t="str">
        <f aca="false">IF(A90="","saisir code MAEC (colonne A)",RIGHT(A90,4))</f>
        <v>CIFF</v>
      </c>
      <c r="C90" s="34" t="str">
        <f aca="false">IFERROR(VLOOKUP(LEFT(A90,7),Opérateur_Territoire!$B$2:$D$120,2,0),"à saisir (Opérateur_Territoire)")</f>
        <v>PNR Vosges du Nord</v>
      </c>
      <c r="D90" s="34" t="str">
        <f aca="false">LEFT(A90,7)</f>
        <v>GE_VA12</v>
      </c>
      <c r="E90" s="34" t="str">
        <f aca="false">IFERROR(VLOOKUP(LEFT(A90,7),Opérateur_Territoire!$B$2:$D$120,3,0),"à saisir (Opérateur_Territoire)")</f>
        <v>Vosges du Nord et Alsace bossue – Biodiversité 2 (Agence de l'eau Rhin-Meuse)</v>
      </c>
      <c r="F90" s="35" t="str">
        <f aca="false">IFERROR(VLOOKUP(LEFT(A90,7),Opérateur_Territoire!$B$2:$J$120,6,0),"à saisir (Opérateur_Territoire)")</f>
        <v>Parc naturel régional des Vosges du nord</v>
      </c>
      <c r="G90" s="35" t="str">
        <f aca="false">IFERROR(VLOOKUP(LEFT(A90,7),Opérateur_Territoire!$B$2:$J$120,7,0),"à saisir (Opérateur_Territoire)")</f>
        <v>Maison du Parc – 2 place du château – 67290 LA PETITE-PIERRE</v>
      </c>
      <c r="H90" s="35" t="str">
        <f aca="false">IFERROR(VLOOKUP(LEFT(A90,7),Opérateur_Territoire!$B$2:$J$120,8,0),"à saisir (Opérateur_Territoire)")</f>
        <v>06 28 10 32 48</v>
      </c>
      <c r="I90" s="35" t="str">
        <f aca="false">IFERROR(VLOOKUP(LEFT(A90,7),Opérateur_Territoire!$B$2:$J$120,9,0),"à saisir (Opérateur_Territoire)")</f>
        <v>l.figuiere@parc-vosges-nord.fr</v>
      </c>
      <c r="J90" s="37"/>
      <c r="K90" s="37"/>
      <c r="L90" s="112"/>
      <c r="M90" s="113"/>
      <c r="N90" s="114"/>
      <c r="O90" s="115"/>
      <c r="P90" s="115"/>
      <c r="Q90" s="116"/>
      <c r="R90" s="116"/>
      <c r="S90" s="117"/>
      <c r="T90" s="118"/>
      <c r="U90" s="118"/>
      <c r="V90" s="118"/>
      <c r="W90" s="114"/>
      <c r="X90" s="119"/>
      <c r="Y90" s="120"/>
      <c r="Z90" s="121"/>
      <c r="AA90" s="122"/>
      <c r="AB90" s="123"/>
      <c r="AC90" s="47"/>
      <c r="AD90" s="47"/>
      <c r="AE90" s="47"/>
      <c r="AMI90" s="19"/>
      <c r="AMJ90" s="19"/>
    </row>
    <row r="91" s="93" customFormat="true" ht="25.5" hidden="false" customHeight="true" outlineLevel="0" collapsed="false">
      <c r="A91" s="33" t="s">
        <v>1210</v>
      </c>
      <c r="B91" s="34" t="str">
        <f aca="false">IF(A91="","saisir code MAEC (colonne A)",RIGHT(A91,4))</f>
        <v>CPRA</v>
      </c>
      <c r="C91" s="34" t="str">
        <f aca="false">IFERROR(VLOOKUP(LEFT(A91,7),Opérateur_Territoire!$B$2:$D$120,2,0),"à saisir (Opérateur_Territoire)")</f>
        <v>PNR Vosges du Nord</v>
      </c>
      <c r="D91" s="34" t="str">
        <f aca="false">LEFT(A91,7)</f>
        <v>GE_VA12</v>
      </c>
      <c r="E91" s="34" t="str">
        <f aca="false">IFERROR(VLOOKUP(LEFT(A91,7),Opérateur_Territoire!$B$2:$D$120,3,0),"à saisir (Opérateur_Territoire)")</f>
        <v>Vosges du Nord et Alsace bossue – Biodiversité 2 (Agence de l'eau Rhin-Meuse)</v>
      </c>
      <c r="F91" s="35" t="str">
        <f aca="false">IFERROR(VLOOKUP(LEFT(A91,7),Opérateur_Territoire!$B$2:$J$120,6,0),"à saisir (Opérateur_Territoire)")</f>
        <v>Parc naturel régional des Vosges du nord</v>
      </c>
      <c r="G91" s="35" t="str">
        <f aca="false">IFERROR(VLOOKUP(LEFT(A91,7),Opérateur_Territoire!$B$2:$J$120,7,0),"à saisir (Opérateur_Territoire)")</f>
        <v>Maison du Parc – 2 place du château – 67290 LA PETITE-PIERRE</v>
      </c>
      <c r="H91" s="35" t="str">
        <f aca="false">IFERROR(VLOOKUP(LEFT(A91,7),Opérateur_Territoire!$B$2:$J$120,8,0),"à saisir (Opérateur_Territoire)")</f>
        <v>06 28 10 32 48</v>
      </c>
      <c r="I91" s="35" t="str">
        <f aca="false">IFERROR(VLOOKUP(LEFT(A91,7),Opérateur_Territoire!$B$2:$J$120,9,0),"à saisir (Opérateur_Territoire)")</f>
        <v>l.figuiere@parc-vosges-nord.fr</v>
      </c>
      <c r="J91" s="37"/>
      <c r="K91" s="37"/>
      <c r="L91" s="112"/>
      <c r="M91" s="113"/>
      <c r="N91" s="114"/>
      <c r="O91" s="115"/>
      <c r="P91" s="115"/>
      <c r="Q91" s="116"/>
      <c r="R91" s="116"/>
      <c r="S91" s="117"/>
      <c r="T91" s="118"/>
      <c r="U91" s="118"/>
      <c r="V91" s="118"/>
      <c r="W91" s="114"/>
      <c r="X91" s="119"/>
      <c r="Y91" s="120"/>
      <c r="Z91" s="121"/>
      <c r="AA91" s="122"/>
      <c r="AB91" s="123"/>
      <c r="AC91" s="47"/>
      <c r="AD91" s="47"/>
      <c r="AE91" s="47"/>
      <c r="AMI91" s="19"/>
      <c r="AMJ91" s="19"/>
    </row>
    <row r="92" s="93" customFormat="true" ht="25.5" hidden="false" customHeight="true" outlineLevel="0" collapsed="false">
      <c r="A92" s="33" t="s">
        <v>1211</v>
      </c>
      <c r="B92" s="34" t="str">
        <f aca="false">IF(A92="","saisir code MAEC (colonne A)",RIGHT(A92,4))</f>
        <v>CIFF</v>
      </c>
      <c r="C92" s="34" t="str">
        <f aca="false">IFERROR(VLOOKUP(LEFT(A92,7),Opérateur_Territoire!$B$2:$D$120,2,0),"à saisir (Opérateur_Territoire)")</f>
        <v>PNR Vosges du Nord</v>
      </c>
      <c r="D92" s="34" t="str">
        <f aca="false">LEFT(A92,7)</f>
        <v>GE_VA1N</v>
      </c>
      <c r="E92" s="34" t="str">
        <f aca="false">IFERROR(VLOOKUP(LEFT(A92,7),Opérateur_Territoire!$B$2:$D$120,3,0),"à saisir (Opérateur_Territoire)")</f>
        <v>Vosges du Nord et Alsace bossue – Natura 2000</v>
      </c>
      <c r="F92" s="35" t="str">
        <f aca="false">IFERROR(VLOOKUP(LEFT(A92,7),Opérateur_Territoire!$B$2:$J$120,6,0),"à saisir (Opérateur_Territoire)")</f>
        <v>Parc naturel régional des Vosges du nord</v>
      </c>
      <c r="G92" s="35" t="str">
        <f aca="false">IFERROR(VLOOKUP(LEFT(A92,7),Opérateur_Territoire!$B$2:$J$120,7,0),"à saisir (Opérateur_Territoire)")</f>
        <v>Maison du Parc – 2 place du château – 67290 LA PETITE-PIERRE</v>
      </c>
      <c r="H92" s="35" t="str">
        <f aca="false">IFERROR(VLOOKUP(LEFT(A92,7),Opérateur_Territoire!$B$2:$J$120,8,0),"à saisir (Opérateur_Territoire)")</f>
        <v>06 28 10 32 48</v>
      </c>
      <c r="I92" s="35" t="str">
        <f aca="false">IFERROR(VLOOKUP(LEFT(A92,7),Opérateur_Territoire!$B$2:$J$120,9,0),"à saisir (Opérateur_Territoire)")</f>
        <v>l.figuiere@parc-vosges-nord.fr</v>
      </c>
      <c r="J92" s="37"/>
      <c r="K92" s="37"/>
      <c r="L92" s="112"/>
      <c r="M92" s="113"/>
      <c r="N92" s="114"/>
      <c r="O92" s="115"/>
      <c r="P92" s="115"/>
      <c r="Q92" s="116"/>
      <c r="R92" s="116"/>
      <c r="S92" s="117"/>
      <c r="T92" s="118"/>
      <c r="U92" s="118"/>
      <c r="V92" s="118"/>
      <c r="W92" s="114"/>
      <c r="X92" s="119"/>
      <c r="Y92" s="120"/>
      <c r="Z92" s="121"/>
      <c r="AA92" s="122"/>
      <c r="AB92" s="123"/>
      <c r="AC92" s="47"/>
      <c r="AD92" s="47"/>
      <c r="AE92" s="47"/>
      <c r="AMI92" s="19"/>
      <c r="AMJ92" s="19"/>
    </row>
    <row r="93" s="93" customFormat="true" ht="25.5" hidden="false" customHeight="true" outlineLevel="0" collapsed="false">
      <c r="A93" s="33" t="s">
        <v>1212</v>
      </c>
      <c r="B93" s="34" t="str">
        <f aca="false">IF(A93="","saisir code MAEC (colonne A)",RIGHT(A93,4))</f>
        <v>CPRA</v>
      </c>
      <c r="C93" s="34" t="str">
        <f aca="false">IFERROR(VLOOKUP(LEFT(A93,7),Opérateur_Territoire!$B$2:$D$120,2,0),"à saisir (Opérateur_Territoire)")</f>
        <v>PNR Vosges du Nord – AMEM</v>
      </c>
      <c r="D93" s="34" t="str">
        <f aca="false">LEFT(A93,7)</f>
        <v>GE_VM15</v>
      </c>
      <c r="E93" s="34" t="str">
        <f aca="false">IFERROR(VLOOKUP(LEFT(A93,7),Opérateur_Territoire!$B$2:$D$120,3,0),"à saisir (Opérateur_Territoire)")</f>
        <v>Vosges mosellanes – PNR des Vosges du Nord – Biodiversité (Agence de l'eau Rhin-Meuse)</v>
      </c>
      <c r="F93" s="35" t="str">
        <f aca="false">IFERROR(VLOOKUP(LEFT(A93,7),Opérateur_Territoire!$B$2:$J$120,6,0),"à saisir (Opérateur_Territoire)")</f>
        <v>Association mosellane d’économie montagnarde (AMEM)</v>
      </c>
      <c r="G93" s="35" t="str">
        <f aca="false">IFERROR(VLOOKUP(LEFT(A93,7),Opérateur_Territoire!$B$2:$J$120,7,0),"à saisir (Opérateur_Territoire)")</f>
        <v>4 place de la mairie – 57720 VOLMUNSTER</v>
      </c>
      <c r="H93" s="35" t="str">
        <f aca="false">IFERROR(VLOOKUP(LEFT(A93,7),Opérateur_Territoire!$B$2:$J$120,8,0),"à saisir (Opérateur_Territoire)")</f>
        <v>03 72 29 02 61 ; Coordination : 06 51 73 52 81 ; Chargé(e) de mission agroenvironnement : 06 75 68 85 06</v>
      </c>
      <c r="I93" s="35" t="str">
        <f aca="false">IFERROR(VLOOKUP(LEFT(A93,7),Opérateur_Territoire!$B$2:$J$120,9,0),"à saisir (Opérateur_Territoire)")</f>
        <v>amem57@orange.fr</v>
      </c>
      <c r="J93" s="37"/>
      <c r="K93" s="37"/>
      <c r="L93" s="112"/>
      <c r="M93" s="113"/>
      <c r="N93" s="114"/>
      <c r="O93" s="115"/>
      <c r="P93" s="115"/>
      <c r="Q93" s="116"/>
      <c r="R93" s="116"/>
      <c r="S93" s="117"/>
      <c r="T93" s="118"/>
      <c r="U93" s="118"/>
      <c r="V93" s="118"/>
      <c r="W93" s="114"/>
      <c r="X93" s="119"/>
      <c r="Y93" s="120"/>
      <c r="Z93" s="121"/>
      <c r="AA93" s="122"/>
      <c r="AB93" s="123"/>
      <c r="AC93" s="47"/>
      <c r="AD93" s="47"/>
      <c r="AE93" s="47"/>
      <c r="AMI93" s="19"/>
      <c r="AMJ93" s="19"/>
    </row>
    <row r="94" s="93" customFormat="true" ht="25.5" hidden="false" customHeight="true" outlineLevel="0" collapsed="false">
      <c r="A94" s="33" t="s">
        <v>1213</v>
      </c>
      <c r="B94" s="34" t="str">
        <f aca="false">IF(A94="","saisir code MAEC (colonne A)",RIGHT(A94,4))</f>
        <v>CIFF</v>
      </c>
      <c r="C94" s="34" t="str">
        <f aca="false">IFERROR(VLOOKUP(LEFT(A94,7),Opérateur_Territoire!$B$2:$D$120,2,0),"à saisir (Opérateur_Territoire)")</f>
        <v>Région Grand Est (Féd. chasseurs 67)</v>
      </c>
      <c r="D94" s="34" t="str">
        <f aca="false">LEFT(A94,7)</f>
        <v>GE_RIBN</v>
      </c>
      <c r="E94" s="34" t="str">
        <f aca="false">IFERROR(VLOOKUP(LEFT(A94,7),Opérateur_Territoire!$B$2:$D$120,3,0),"à saisir (Opérateur_Territoire)")</f>
        <v>Ried de l’Ill et bande rhénane – Natura 2000</v>
      </c>
      <c r="F94" s="35" t="str">
        <f aca="false">IFERROR(VLOOKUP(LEFT(A94,7),Opérateur_Territoire!$B$2:$J$120,6,0),"à saisir (Opérateur_Territoire)")</f>
        <v>- Animateur : Fédération départementale des chasseurs du Bas-Rhin
- Opérateur : Région Grand Est</v>
      </c>
      <c r="G94" s="35" t="str">
        <f aca="false">IFERROR(VLOOKUP(LEFT(A94,7),Opérateur_Territoire!$B$2:$J$120,7,0),"à saisir (Opérateur_Territoire)")</f>
        <v>- Adresse animateur : Fédération départementale des chasseurs du Bas-Rhin - Service gestion milieux naturels – Espace Chasse et Nature - Route de Strasbourg - 67170 GEUDERTHEIM
- Adresse opérateur : Région Grand Est - Service biodiversité – Direction de l'eau, de la biodiversité et du climat - 1 place Adrien Zeller – 67070 STRASBOURG Cedex</v>
      </c>
      <c r="H94" s="35" t="str">
        <f aca="false">IFERROR(VLOOKUP(LEFT(A94,7),Opérateur_Territoire!$B$2:$J$120,8,0),"à saisir (Opérateur_Territoire)")</f>
        <v>- Tél. animateur : 03 88 79 12 77 - Tél. opérateur : 03 88 15 39 68</v>
      </c>
      <c r="I94" s="35" t="str">
        <f aca="false">IFERROR(VLOOKUP(LEFT(A94,7),Opérateur_Territoire!$B$2:$J$120,9,0),"à saisir (Opérateur_Territoire)")</f>
        <v>- Mél. animateur : claire.jehl@chasseurdefrance.com ; alexandre.derrez@chasseurdefrance.com
- Mél. opérateur : manon.ackermann@grandest.fr</v>
      </c>
      <c r="J94" s="37"/>
      <c r="K94" s="37"/>
      <c r="L94" s="112"/>
      <c r="M94" s="113"/>
      <c r="N94" s="114"/>
      <c r="O94" s="115"/>
      <c r="P94" s="115"/>
      <c r="Q94" s="116"/>
      <c r="R94" s="116"/>
      <c r="S94" s="117"/>
      <c r="T94" s="118"/>
      <c r="U94" s="118"/>
      <c r="V94" s="118"/>
      <c r="W94" s="114"/>
      <c r="X94" s="119"/>
      <c r="Y94" s="120"/>
      <c r="Z94" s="121"/>
      <c r="AA94" s="122"/>
      <c r="AB94" s="123"/>
      <c r="AC94" s="47"/>
      <c r="AD94" s="47"/>
      <c r="AE94" s="47"/>
      <c r="AMI94" s="19"/>
      <c r="AMJ94" s="19"/>
    </row>
    <row r="95" s="93" customFormat="true" ht="25.5" hidden="false" customHeight="true" outlineLevel="0" collapsed="false">
      <c r="A95" s="33" t="s">
        <v>1214</v>
      </c>
      <c r="B95" s="34" t="str">
        <f aca="false">IF(A95="","saisir code MAEC (colonne A)",RIGHT(A95,4))</f>
        <v>CPRA</v>
      </c>
      <c r="C95" s="34" t="str">
        <f aca="false">IFERROR(VLOOKUP(LEFT(A95,7),Opérateur_Territoire!$B$2:$D$120,2,0),"à saisir (Opérateur_Territoire)")</f>
        <v>Région Grand Est (Féd. chasseurs 67)</v>
      </c>
      <c r="D95" s="34" t="str">
        <f aca="false">LEFT(A95,7)</f>
        <v>GE_RIBN</v>
      </c>
      <c r="E95" s="34" t="str">
        <f aca="false">IFERROR(VLOOKUP(LEFT(A95,7),Opérateur_Territoire!$B$2:$D$120,3,0),"à saisir (Opérateur_Territoire)")</f>
        <v>Ried de l’Ill et bande rhénane – Natura 2000</v>
      </c>
      <c r="F95" s="35" t="str">
        <f aca="false">IFERROR(VLOOKUP(LEFT(A95,7),Opérateur_Territoire!$B$2:$J$120,6,0),"à saisir (Opérateur_Territoire)")</f>
        <v>- Animateur : Fédération départementale des chasseurs du Bas-Rhin
- Opérateur : Région Grand Est</v>
      </c>
      <c r="G95" s="35" t="str">
        <f aca="false">IFERROR(VLOOKUP(LEFT(A95,7),Opérateur_Territoire!$B$2:$J$120,7,0),"à saisir (Opérateur_Territoire)")</f>
        <v>- Adresse animateur : Fédération départementale des chasseurs du Bas-Rhin - Service gestion milieux naturels – Espace Chasse et Nature - Route de Strasbourg - 67170 GEUDERTHEIM
- Adresse opérateur : Région Grand Est - Service biodiversité – Direction de l'eau, de la biodiversité et du climat - 1 place Adrien Zeller – 67070 STRASBOURG Cedex</v>
      </c>
      <c r="H95" s="35" t="str">
        <f aca="false">IFERROR(VLOOKUP(LEFT(A95,7),Opérateur_Territoire!$B$2:$J$120,8,0),"à saisir (Opérateur_Territoire)")</f>
        <v>- Tél. animateur : 03 88 79 12 77 - Tél. opérateur : 03 88 15 39 68</v>
      </c>
      <c r="I95" s="35" t="str">
        <f aca="false">IFERROR(VLOOKUP(LEFT(A95,7),Opérateur_Territoire!$B$2:$J$120,9,0),"à saisir (Opérateur_Territoire)")</f>
        <v>- Mél. animateur : claire.jehl@chasseurdefrance.com ; alexandre.derrez@chasseurdefrance.com
- Mél. opérateur : manon.ackermann@grandest.fr</v>
      </c>
      <c r="J95" s="37"/>
      <c r="K95" s="37"/>
      <c r="L95" s="112"/>
      <c r="M95" s="113"/>
      <c r="N95" s="114"/>
      <c r="O95" s="115"/>
      <c r="P95" s="115"/>
      <c r="Q95" s="116"/>
      <c r="R95" s="116"/>
      <c r="S95" s="117"/>
      <c r="T95" s="118"/>
      <c r="U95" s="118"/>
      <c r="V95" s="118"/>
      <c r="W95" s="114"/>
      <c r="X95" s="119"/>
      <c r="Y95" s="120"/>
      <c r="Z95" s="121"/>
      <c r="AA95" s="122"/>
      <c r="AB95" s="123"/>
      <c r="AC95" s="47"/>
      <c r="AD95" s="47"/>
      <c r="AE95" s="47"/>
      <c r="AMI95" s="19"/>
      <c r="AMJ95" s="19"/>
    </row>
    <row r="96" s="93" customFormat="true" ht="25.5" hidden="false" customHeight="true" outlineLevel="0" collapsed="false">
      <c r="A96" s="33" t="s">
        <v>1215</v>
      </c>
      <c r="B96" s="34" t="str">
        <f aca="false">IF(A96="","saisir code MAEC (colonne A)",RIGHT(A96,4))</f>
        <v>CIFF</v>
      </c>
      <c r="C96" s="34" t="str">
        <f aca="false">IFERROR(VLOOKUP(LEFT(A96,7),Opérateur_Territoire!$B$2:$D$120,2,0),"à saisir (Opérateur_Territoire)")</f>
        <v>Syndicat eaux vives 3 Nied</v>
      </c>
      <c r="D96" s="34" t="str">
        <f aca="false">LEFT(A96,7)</f>
        <v>GE_NIHN</v>
      </c>
      <c r="E96" s="34" t="str">
        <f aca="false">IFERROR(VLOOKUP(LEFT(A96,7),Opérateur_Territoire!$B$2:$D$120,3,0),"à saisir (Opérateur_Territoire)")</f>
        <v>Nied halophile – Natura 2000</v>
      </c>
      <c r="F96" s="35" t="str">
        <f aca="false">IFERROR(VLOOKUP(LEFT(A96,7),Opérateur_Territoire!$B$2:$J$120,6,0),"à saisir (Opérateur_Territoire)")</f>
        <v>EPAGE des eaux vives des 3 Nied</v>
      </c>
      <c r="G96" s="35" t="str">
        <f aca="false">IFERROR(VLOOKUP(LEFT(A96,7),Opérateur_Territoire!$B$2:$J$120,7,0),"à saisir (Opérateur_Territoire)")</f>
        <v>Route de Brecklange – 57220 BOULAY-MOSELLE</v>
      </c>
      <c r="H96" s="35" t="str">
        <f aca="false">IFERROR(VLOOKUP(LEFT(A96,7),Opérateur_Territoire!$B$2:$J$120,8,0),"à saisir (Opérateur_Territoire)")</f>
        <v>07 86 71 07 78</v>
      </c>
      <c r="I96" s="35" t="str">
        <f aca="false">IFERROR(VLOOKUP(LEFT(A96,7),Opérateur_Territoire!$B$2:$J$120,9,0),"à saisir (Opérateur_Territoire)")</f>
        <v>maud.colautti@eaux-vives-3nied.fr</v>
      </c>
      <c r="J96" s="37"/>
      <c r="K96" s="37"/>
      <c r="L96" s="112"/>
      <c r="M96" s="113"/>
      <c r="N96" s="114"/>
      <c r="O96" s="115"/>
      <c r="P96" s="115"/>
      <c r="Q96" s="116"/>
      <c r="R96" s="116"/>
      <c r="S96" s="117"/>
      <c r="T96" s="118"/>
      <c r="U96" s="118"/>
      <c r="V96" s="118"/>
      <c r="W96" s="114"/>
      <c r="X96" s="119"/>
      <c r="Y96" s="120"/>
      <c r="Z96" s="121"/>
      <c r="AA96" s="122"/>
      <c r="AB96" s="123"/>
      <c r="AC96" s="47"/>
      <c r="AD96" s="47"/>
      <c r="AE96" s="47"/>
      <c r="AMI96" s="19"/>
      <c r="AMJ96" s="19"/>
    </row>
    <row r="97" s="93" customFormat="true" ht="25.5" hidden="false" customHeight="true" outlineLevel="0" collapsed="false">
      <c r="A97" s="33" t="s">
        <v>1216</v>
      </c>
      <c r="B97" s="34" t="str">
        <f aca="false">IF(A97="","saisir code MAEC (colonne A)",RIGHT(A97,4))</f>
        <v>CIFF</v>
      </c>
      <c r="C97" s="34" t="str">
        <f aca="false">IFERROR(VLOOKUP(LEFT(A97,7),Opérateur_Territoire!$B$2:$D$120,2,0),"à saisir (Opérateur_Territoire)")</f>
        <v>Syndicat eaux vives 3 Nied</v>
      </c>
      <c r="D97" s="34" t="str">
        <f aca="false">LEFT(A97,7)</f>
        <v>GE_NIRN</v>
      </c>
      <c r="E97" s="34" t="str">
        <f aca="false">IFERROR(VLOOKUP(LEFT(A97,7),Opérateur_Territoire!$B$2:$D$120,3,0),"à saisir (Opérateur_Territoire)")</f>
        <v>Vallée de la Nied réunie – Natura 2000</v>
      </c>
      <c r="F97" s="35" t="str">
        <f aca="false">IFERROR(VLOOKUP(LEFT(A97,7),Opérateur_Territoire!$B$2:$J$120,6,0),"à saisir (Opérateur_Territoire)")</f>
        <v>EPAGE des eaux vives des 3 Nied</v>
      </c>
      <c r="G97" s="35" t="str">
        <f aca="false">IFERROR(VLOOKUP(LEFT(A97,7),Opérateur_Territoire!$B$2:$J$120,7,0),"à saisir (Opérateur_Territoire)")</f>
        <v>Route de Brecklange – 57220 BOULAY-MOSELLE</v>
      </c>
      <c r="H97" s="35" t="str">
        <f aca="false">IFERROR(VLOOKUP(LEFT(A97,7),Opérateur_Territoire!$B$2:$J$120,8,0),"à saisir (Opérateur_Territoire)")</f>
        <v>07 86 71 07 78</v>
      </c>
      <c r="I97" s="35" t="str">
        <f aca="false">IFERROR(VLOOKUP(LEFT(A97,7),Opérateur_Territoire!$B$2:$J$120,9,0),"à saisir (Opérateur_Territoire)")</f>
        <v>maud.colautti@eaux-vives-3nied.fr</v>
      </c>
      <c r="J97" s="37"/>
      <c r="K97" s="37"/>
      <c r="L97" s="112"/>
      <c r="M97" s="113"/>
      <c r="N97" s="114"/>
      <c r="O97" s="115"/>
      <c r="P97" s="115"/>
      <c r="Q97" s="116"/>
      <c r="R97" s="116"/>
      <c r="S97" s="117"/>
      <c r="T97" s="118"/>
      <c r="U97" s="118"/>
      <c r="V97" s="118"/>
      <c r="W97" s="114"/>
      <c r="X97" s="119"/>
      <c r="Y97" s="120"/>
      <c r="Z97" s="121"/>
      <c r="AA97" s="122"/>
      <c r="AB97" s="123"/>
      <c r="AC97" s="47"/>
      <c r="AD97" s="47"/>
      <c r="AE97" s="47"/>
      <c r="AMI97" s="19"/>
      <c r="AMJ97" s="19"/>
    </row>
    <row r="98" s="93" customFormat="true" ht="25.5" hidden="false" customHeight="true" outlineLevel="0" collapsed="false">
      <c r="A98" s="33" t="s">
        <v>1217</v>
      </c>
      <c r="B98" s="34" t="str">
        <f aca="false">IF(A98="","saisir code MAEC (colonne A)",RIGHT(A98,4))</f>
        <v>CPRA</v>
      </c>
      <c r="C98" s="34" t="str">
        <f aca="false">IFERROR(VLOOKUP(LEFT(A98,7),Opérateur_Territoire!$B$2:$D$120,2,0),"à saisir (Opérateur_Territoire)")</f>
        <v>Syndicat mixte bassin versant Armançon</v>
      </c>
      <c r="D98" s="34" t="str">
        <f aca="false">LEFT(A98,7)</f>
        <v>GE_ARME</v>
      </c>
      <c r="E98" s="34" t="str">
        <f aca="false">IFERROR(VLOOKUP(LEFT(A98,7),Opérateur_Territoire!$B$2:$D$120,3,0),"à saisir (Opérateur_Territoire)")</f>
        <v>Vallée humide de l’Armance et élevage (Agence de l'eau Seine-Normandie)</v>
      </c>
      <c r="F98" s="35" t="str">
        <f aca="false">IFERROR(VLOOKUP(LEFT(A98,7),Opérateur_Territoire!$B$2:$J$120,6,0),"à saisir (Opérateur_Territoire)")</f>
        <v>Syndicat mixte du bassin versant de l'Armançon (SMBVA) – Mélanie DE WAELE, animatrice agricole</v>
      </c>
      <c r="G98" s="35" t="str">
        <f aca="false">IFERROR(VLOOKUP(LEFT(A98,7),Opérateur_Territoire!$B$2:$J$120,7,0),"à saisir (Opérateur_Territoire)")</f>
        <v>58 ter rue Vaucorbe – 89700 TONNERRE</v>
      </c>
      <c r="H98" s="35" t="str">
        <f aca="false">IFERROR(VLOOKUP(LEFT(A98,7),Opérateur_Territoire!$B$2:$J$120,8,0),"à saisir (Opérateur_Territoire)")</f>
        <v>06.81.03.29.56</v>
      </c>
      <c r="I98" s="35" t="str">
        <f aca="false">IFERROR(VLOOKUP(LEFT(A98,7),Opérateur_Territoire!$B$2:$J$120,9,0),"à saisir (Opérateur_Territoire)")</f>
        <v>melanie.dewaele@bassin-armancon.fr</v>
      </c>
      <c r="J98" s="37"/>
      <c r="K98" s="37"/>
      <c r="L98" s="112"/>
      <c r="M98" s="113"/>
      <c r="N98" s="114"/>
      <c r="O98" s="115"/>
      <c r="P98" s="115"/>
      <c r="Q98" s="116"/>
      <c r="R98" s="116"/>
      <c r="S98" s="117"/>
      <c r="T98" s="118"/>
      <c r="U98" s="118"/>
      <c r="V98" s="118"/>
      <c r="W98" s="114"/>
      <c r="X98" s="119"/>
      <c r="Y98" s="120"/>
      <c r="Z98" s="121"/>
      <c r="AA98" s="122"/>
      <c r="AB98" s="123"/>
      <c r="AC98" s="47"/>
      <c r="AD98" s="47"/>
      <c r="AE98" s="47"/>
      <c r="AMI98" s="19"/>
      <c r="AMJ98" s="19"/>
    </row>
    <row r="99" s="93" customFormat="true" ht="25.5" hidden="false" customHeight="true" outlineLevel="0" collapsed="false">
      <c r="A99" s="33" t="s">
        <v>1218</v>
      </c>
      <c r="B99" s="34" t="str">
        <f aca="false">IF(A99="","saisir code MAEC (colonne A)",RIGHT(A99,4))</f>
        <v>CPRA</v>
      </c>
      <c r="C99" s="34" t="str">
        <f aca="false">IFERROR(VLOOKUP(LEFT(A99,7),Opérateur_Territoire!$B$2:$D$120,2,0),"à saisir (Opérateur_Territoire)")</f>
        <v>Syndicat mixte eaux Seille et Moselle</v>
      </c>
      <c r="D99" s="34" t="str">
        <f aca="false">LEFT(A99,7)</f>
        <v>GE_LOIE</v>
      </c>
      <c r="E99" s="34" t="str">
        <f aca="false">IFERROR(VLOOKUP(LEFT(A99,7),Opérateur_Territoire!$B$2:$D$120,3,0),"à saisir (Opérateur_Territoire)")</f>
        <v>Captages Grand Loisy (Agence de l’eau Rhin-Meuse)</v>
      </c>
      <c r="F99" s="35" t="str">
        <f aca="false">IFERROR(VLOOKUP(LEFT(A99,7),Opérateur_Territoire!$B$2:$J$120,6,0),"à saisir (Opérateur_Territoire)")</f>
        <v>Syndicat mixte des eaux de Seille et Moselle</v>
      </c>
      <c r="G99" s="35" t="str">
        <f aca="false">IFERROR(VLOOKUP(LEFT(A99,7),Opérateur_Territoire!$B$2:$J$120,7,0),"à saisir (Opérateur_Territoire)")</f>
        <v>25 route de Pont-à-Mousson - 54610 NOMENY</v>
      </c>
      <c r="H99" s="35" t="str">
        <f aca="false">IFERROR(VLOOKUP(LEFT(A99,7),Opérateur_Territoire!$B$2:$J$120,8,0),"à saisir (Opérateur_Territoire)")</f>
        <v>06 38 38 47 89</v>
      </c>
      <c r="I99" s="35" t="str">
        <f aca="false">IFERROR(VLOOKUP(LEFT(A99,7),Opérateur_Territoire!$B$2:$J$120,9,0),"à saisir (Opérateur_Territoire)")</f>
        <v>d.labaye@smesm.fr</v>
      </c>
      <c r="J99" s="37"/>
      <c r="K99" s="37"/>
      <c r="L99" s="112"/>
      <c r="M99" s="113"/>
      <c r="N99" s="114"/>
      <c r="O99" s="115"/>
      <c r="P99" s="115"/>
      <c r="Q99" s="116"/>
      <c r="R99" s="116"/>
      <c r="S99" s="117"/>
      <c r="T99" s="118"/>
      <c r="U99" s="118"/>
      <c r="V99" s="118"/>
      <c r="W99" s="114"/>
      <c r="X99" s="119"/>
      <c r="Y99" s="120"/>
      <c r="Z99" s="121"/>
      <c r="AA99" s="122"/>
      <c r="AB99" s="123"/>
      <c r="AC99" s="47"/>
      <c r="AD99" s="47"/>
      <c r="AE99" s="47"/>
      <c r="AMI99" s="19"/>
      <c r="AMJ99" s="19"/>
    </row>
    <row r="100" s="93" customFormat="true" ht="25.5" hidden="false" customHeight="true" outlineLevel="0" collapsed="false">
      <c r="A100" s="49" t="s">
        <v>1219</v>
      </c>
      <c r="B100" s="50" t="str">
        <f aca="false">IF(A100="","saisir code MAEC (colonne A)",RIGHT(A100,4))</f>
        <v>CIFF</v>
      </c>
      <c r="C100" s="50" t="str">
        <f aca="false">IFERROR(VLOOKUP(LEFT(A100,7),Opérateur_Territoire!$B$2:$D$120,2,0),"à saisir (Opérateur_Territoire)")</f>
        <v>à saisir (Opérateur_Territoire)</v>
      </c>
      <c r="D100" s="50" t="str">
        <f aca="false">LEFT(A100,7)</f>
        <v>GE_0001</v>
      </c>
      <c r="E100" s="50" t="str">
        <f aca="false">IFERROR(VLOOKUP(LEFT(A100,7),Opérateur_Territoire!$B$2:$D$120,3,0),"à saisir (Opérateur_Territoire)")</f>
        <v>à saisir (Opérateur_Territoire)</v>
      </c>
      <c r="F100" s="35" t="str">
        <f aca="false">IFERROR(VLOOKUP(LEFT(A100,7),Opérateur_Territoire!$B$2:$J$120,6,0),"à saisir (Opérateur_Territoire)")</f>
        <v>à saisir (Opérateur_Territoire)</v>
      </c>
      <c r="G100" s="35" t="str">
        <f aca="false">IFERROR(VLOOKUP(LEFT(A100,7),Opérateur_Territoire!$B$2:$J$120,7,0),"à saisir (Opérateur_Territoire)")</f>
        <v>à saisir (Opérateur_Territoire)</v>
      </c>
      <c r="H100" s="35" t="str">
        <f aca="false">IFERROR(VLOOKUP(LEFT(A100,7),Opérateur_Territoire!$B$2:$J$120,8,0),"à saisir (Opérateur_Territoire)")</f>
        <v>à saisir (Opérateur_Territoire)</v>
      </c>
      <c r="I100" s="35" t="str">
        <f aca="false">IFERROR(VLOOKUP(LEFT(A100,7),Opérateur_Territoire!$B$2:$J$120,9,0),"à saisir (Opérateur_Territoire)")</f>
        <v>à saisir (Opérateur_Territoire)</v>
      </c>
      <c r="J100" s="37"/>
      <c r="K100" s="37"/>
      <c r="L100" s="112"/>
      <c r="M100" s="113"/>
      <c r="N100" s="114"/>
      <c r="O100" s="115"/>
      <c r="P100" s="115"/>
      <c r="Q100" s="116"/>
      <c r="R100" s="116"/>
      <c r="S100" s="117"/>
      <c r="T100" s="118"/>
      <c r="U100" s="118"/>
      <c r="V100" s="118"/>
      <c r="W100" s="114"/>
      <c r="X100" s="119"/>
      <c r="Y100" s="120"/>
      <c r="Z100" s="121"/>
      <c r="AA100" s="122"/>
      <c r="AB100" s="123"/>
      <c r="AC100" s="47"/>
      <c r="AD100" s="47"/>
      <c r="AE100" s="47"/>
      <c r="AMI100" s="19"/>
      <c r="AMJ100" s="19"/>
    </row>
    <row r="101" s="93" customFormat="true" ht="25.5" hidden="false" customHeight="true" outlineLevel="0" collapsed="false">
      <c r="A101" s="49" t="s">
        <v>1220</v>
      </c>
      <c r="B101" s="50" t="str">
        <f aca="false">IF(A101="","saisir code MAEC (colonne A)",RIGHT(A101,4))</f>
        <v>CPRA</v>
      </c>
      <c r="C101" s="50" t="str">
        <f aca="false">IFERROR(VLOOKUP(LEFT(A101,7),Opérateur_Territoire!$B$2:$D$120,2,0),"à saisir (Opérateur_Territoire)")</f>
        <v>à saisir (Opérateur_Territoire)</v>
      </c>
      <c r="D101" s="50" t="str">
        <f aca="false">LEFT(A101,7)</f>
        <v>GE_0002</v>
      </c>
      <c r="E101" s="50" t="str">
        <f aca="false">IFERROR(VLOOKUP(LEFT(A101,7),Opérateur_Territoire!$B$2:$D$120,3,0),"à saisir (Opérateur_Territoire)")</f>
        <v>à saisir (Opérateur_Territoire)</v>
      </c>
      <c r="F101" s="35" t="str">
        <f aca="false">IFERROR(VLOOKUP(LEFT(A101,7),Opérateur_Territoire!$B$2:$J$120,6,0),"à saisir (Opérateur_Territoire)")</f>
        <v>à saisir (Opérateur_Territoire)</v>
      </c>
      <c r="G101" s="35" t="str">
        <f aca="false">IFERROR(VLOOKUP(LEFT(A101,7),Opérateur_Territoire!$B$2:$J$120,7,0),"à saisir (Opérateur_Territoire)")</f>
        <v>à saisir (Opérateur_Territoire)</v>
      </c>
      <c r="H101" s="35" t="str">
        <f aca="false">IFERROR(VLOOKUP(LEFT(A101,7),Opérateur_Territoire!$B$2:$J$120,8,0),"à saisir (Opérateur_Territoire)")</f>
        <v>à saisir (Opérateur_Territoire)</v>
      </c>
      <c r="I101" s="35" t="str">
        <f aca="false">IFERROR(VLOOKUP(LEFT(A101,7),Opérateur_Territoire!$B$2:$J$120,9,0),"à saisir (Opérateur_Territoire)")</f>
        <v>à saisir (Opérateur_Territoire)</v>
      </c>
      <c r="J101" s="37"/>
      <c r="K101" s="37"/>
      <c r="L101" s="112"/>
      <c r="M101" s="113"/>
      <c r="N101" s="114"/>
      <c r="O101" s="115"/>
      <c r="P101" s="115"/>
      <c r="Q101" s="116"/>
      <c r="R101" s="116"/>
      <c r="S101" s="117"/>
      <c r="T101" s="118"/>
      <c r="U101" s="118"/>
      <c r="V101" s="118"/>
      <c r="W101" s="114"/>
      <c r="X101" s="119"/>
      <c r="Y101" s="120"/>
      <c r="Z101" s="121"/>
      <c r="AA101" s="122"/>
      <c r="AB101" s="123"/>
      <c r="AC101" s="47"/>
      <c r="AD101" s="47"/>
      <c r="AE101" s="47"/>
      <c r="AMI101" s="19"/>
      <c r="AMJ101" s="19"/>
    </row>
    <row r="102" s="93" customFormat="true" ht="25.5" hidden="false" customHeight="true" outlineLevel="0" collapsed="false">
      <c r="A102" s="49"/>
      <c r="B102" s="50" t="str">
        <f aca="false">IF(A102="","saisir code MAEC (colonne A)",RIGHT(A102,4))</f>
        <v>saisir code MAEC (colonne A)</v>
      </c>
      <c r="C102" s="50" t="str">
        <f aca="false">IFERROR(VLOOKUP(LEFT(A102,7),Opérateur_Territoire!$B$2:$D$120,2,0),"à saisir (Opérateur_Territoire)")</f>
        <v>à saisir (Opérateur_Territoire)</v>
      </c>
      <c r="D102" s="50" t="str">
        <f aca="false">LEFT(A102,7)</f>
        <v/>
      </c>
      <c r="E102" s="50" t="str">
        <f aca="false">IFERROR(VLOOKUP(LEFT(A102,7),Opérateur_Territoire!$B$2:$D$120,3,0),"à saisir (Opérateur_Territoire)")</f>
        <v>à saisir (Opérateur_Territoire)</v>
      </c>
      <c r="F102" s="35" t="str">
        <f aca="false">IFERROR(VLOOKUP(LEFT(A102,7),Opérateur_Territoire!$B$2:$J$120,6,0),"à saisir (Opérateur_Territoire)")</f>
        <v>à saisir (Opérateur_Territoire)</v>
      </c>
      <c r="G102" s="35" t="str">
        <f aca="false">IFERROR(VLOOKUP(LEFT(A102,7),Opérateur_Territoire!$B$2:$J$120,7,0),"à saisir (Opérateur_Territoire)")</f>
        <v>à saisir (Opérateur_Territoire)</v>
      </c>
      <c r="H102" s="35" t="str">
        <f aca="false">IFERROR(VLOOKUP(LEFT(A102,7),Opérateur_Territoire!$B$2:$J$120,8,0),"à saisir (Opérateur_Territoire)")</f>
        <v>à saisir (Opérateur_Territoire)</v>
      </c>
      <c r="I102" s="35" t="str">
        <f aca="false">IFERROR(VLOOKUP(LEFT(A102,7),Opérateur_Territoire!$B$2:$J$120,9,0),"à saisir (Opérateur_Territoire)")</f>
        <v>à saisir (Opérateur_Territoire)</v>
      </c>
      <c r="J102" s="37"/>
      <c r="K102" s="37"/>
      <c r="L102" s="112"/>
      <c r="M102" s="113"/>
      <c r="N102" s="114"/>
      <c r="O102" s="115"/>
      <c r="P102" s="115"/>
      <c r="Q102" s="116"/>
      <c r="R102" s="116"/>
      <c r="S102" s="117"/>
      <c r="T102" s="118"/>
      <c r="U102" s="118"/>
      <c r="V102" s="118"/>
      <c r="W102" s="114"/>
      <c r="X102" s="119"/>
      <c r="Y102" s="120"/>
      <c r="Z102" s="121"/>
      <c r="AA102" s="122"/>
      <c r="AB102" s="123"/>
      <c r="AC102" s="47"/>
      <c r="AD102" s="47"/>
      <c r="AE102" s="47"/>
      <c r="AMI102" s="19"/>
      <c r="AMJ102" s="19"/>
    </row>
    <row r="103" s="93" customFormat="true" ht="25.5" hidden="false" customHeight="true" outlineLevel="0" collapsed="false">
      <c r="A103" s="49"/>
      <c r="B103" s="50" t="str">
        <f aca="false">IF(A103="","saisir code MAEC (colonne A)",RIGHT(A103,4))</f>
        <v>saisir code MAEC (colonne A)</v>
      </c>
      <c r="C103" s="50" t="str">
        <f aca="false">IFERROR(VLOOKUP(LEFT(A103,7),Opérateur_Territoire!$B$2:$D$120,2,0),"à saisir (Opérateur_Territoire)")</f>
        <v>à saisir (Opérateur_Territoire)</v>
      </c>
      <c r="D103" s="50" t="str">
        <f aca="false">LEFT(A103,7)</f>
        <v/>
      </c>
      <c r="E103" s="50" t="str">
        <f aca="false">IFERROR(VLOOKUP(LEFT(A103,7),Opérateur_Territoire!$B$2:$D$120,3,0),"à saisir (Opérateur_Territoire)")</f>
        <v>à saisir (Opérateur_Territoire)</v>
      </c>
      <c r="F103" s="35" t="str">
        <f aca="false">IFERROR(VLOOKUP(LEFT(A103,7),Opérateur_Territoire!$B$2:$J$120,6,0),"à saisir (Opérateur_Territoire)")</f>
        <v>à saisir (Opérateur_Territoire)</v>
      </c>
      <c r="G103" s="35" t="str">
        <f aca="false">IFERROR(VLOOKUP(LEFT(A103,7),Opérateur_Territoire!$B$2:$J$120,7,0),"à saisir (Opérateur_Territoire)")</f>
        <v>à saisir (Opérateur_Territoire)</v>
      </c>
      <c r="H103" s="35" t="str">
        <f aca="false">IFERROR(VLOOKUP(LEFT(A103,7),Opérateur_Territoire!$B$2:$J$120,8,0),"à saisir (Opérateur_Territoire)")</f>
        <v>à saisir (Opérateur_Territoire)</v>
      </c>
      <c r="I103" s="35" t="str">
        <f aca="false">IFERROR(VLOOKUP(LEFT(A103,7),Opérateur_Territoire!$B$2:$J$120,9,0),"à saisir (Opérateur_Territoire)")</f>
        <v>à saisir (Opérateur_Territoire)</v>
      </c>
      <c r="J103" s="37"/>
      <c r="K103" s="37"/>
      <c r="L103" s="112"/>
      <c r="M103" s="113"/>
      <c r="N103" s="114"/>
      <c r="O103" s="115"/>
      <c r="P103" s="115"/>
      <c r="Q103" s="116"/>
      <c r="R103" s="116"/>
      <c r="S103" s="117"/>
      <c r="T103" s="118"/>
      <c r="U103" s="118"/>
      <c r="V103" s="118"/>
      <c r="W103" s="114"/>
      <c r="X103" s="119"/>
      <c r="Y103" s="120"/>
      <c r="Z103" s="121"/>
      <c r="AA103" s="122"/>
      <c r="AB103" s="123"/>
      <c r="AC103" s="47"/>
      <c r="AD103" s="47"/>
      <c r="AE103" s="47"/>
      <c r="AMI103" s="19"/>
      <c r="AMJ103" s="19"/>
    </row>
    <row r="104" s="93" customFormat="true" ht="25.5" hidden="false" customHeight="true" outlineLevel="0" collapsed="false">
      <c r="A104" s="49"/>
      <c r="B104" s="50" t="str">
        <f aca="false">IF(A104="","saisir code MAEC (colonne A)",RIGHT(A104,4))</f>
        <v>saisir code MAEC (colonne A)</v>
      </c>
      <c r="C104" s="50" t="str">
        <f aca="false">IFERROR(VLOOKUP(LEFT(A104,7),Opérateur_Territoire!$B$2:$D$120,2,0),"à saisir (Opérateur_Territoire)")</f>
        <v>à saisir (Opérateur_Territoire)</v>
      </c>
      <c r="D104" s="50" t="str">
        <f aca="false">LEFT(A104,7)</f>
        <v/>
      </c>
      <c r="E104" s="50" t="str">
        <f aca="false">IFERROR(VLOOKUP(LEFT(A104,7),Opérateur_Territoire!$B$2:$D$120,3,0),"à saisir (Opérateur_Territoire)")</f>
        <v>à saisir (Opérateur_Territoire)</v>
      </c>
      <c r="F104" s="35" t="str">
        <f aca="false">IFERROR(VLOOKUP(LEFT(A104,7),Opérateur_Territoire!$B$2:$J$120,6,0),"à saisir (Opérateur_Territoire)")</f>
        <v>à saisir (Opérateur_Territoire)</v>
      </c>
      <c r="G104" s="35" t="str">
        <f aca="false">IFERROR(VLOOKUP(LEFT(A104,7),Opérateur_Territoire!$B$2:$J$120,7,0),"à saisir (Opérateur_Territoire)")</f>
        <v>à saisir (Opérateur_Territoire)</v>
      </c>
      <c r="H104" s="35" t="str">
        <f aca="false">IFERROR(VLOOKUP(LEFT(A104,7),Opérateur_Territoire!$B$2:$J$120,8,0),"à saisir (Opérateur_Territoire)")</f>
        <v>à saisir (Opérateur_Territoire)</v>
      </c>
      <c r="I104" s="35" t="str">
        <f aca="false">IFERROR(VLOOKUP(LEFT(A104,7),Opérateur_Territoire!$B$2:$J$120,9,0),"à saisir (Opérateur_Territoire)")</f>
        <v>à saisir (Opérateur_Territoire)</v>
      </c>
      <c r="J104" s="37"/>
      <c r="K104" s="37"/>
      <c r="L104" s="112"/>
      <c r="M104" s="113"/>
      <c r="N104" s="114"/>
      <c r="O104" s="115"/>
      <c r="P104" s="115"/>
      <c r="Q104" s="116"/>
      <c r="R104" s="116"/>
      <c r="S104" s="117"/>
      <c r="T104" s="118"/>
      <c r="U104" s="118"/>
      <c r="V104" s="118"/>
      <c r="W104" s="114"/>
      <c r="X104" s="119"/>
      <c r="Y104" s="120"/>
      <c r="Z104" s="121"/>
      <c r="AA104" s="122"/>
      <c r="AB104" s="123"/>
      <c r="AC104" s="47"/>
      <c r="AD104" s="47"/>
      <c r="AE104" s="47"/>
      <c r="AMI104" s="19"/>
      <c r="AMJ104" s="19"/>
    </row>
    <row r="105" s="93" customFormat="true" ht="25.5" hidden="false" customHeight="true" outlineLevel="0" collapsed="false">
      <c r="A105" s="49"/>
      <c r="B105" s="50" t="str">
        <f aca="false">IF(A105="","saisir code MAEC (colonne A)",RIGHT(A105,4))</f>
        <v>saisir code MAEC (colonne A)</v>
      </c>
      <c r="C105" s="50" t="str">
        <f aca="false">IFERROR(VLOOKUP(LEFT(A105,7),Opérateur_Territoire!$B$2:$D$120,2,0),"à saisir (Opérateur_Territoire)")</f>
        <v>à saisir (Opérateur_Territoire)</v>
      </c>
      <c r="D105" s="50" t="str">
        <f aca="false">LEFT(A105,7)</f>
        <v/>
      </c>
      <c r="E105" s="50" t="str">
        <f aca="false">IFERROR(VLOOKUP(LEFT(A105,7),Opérateur_Territoire!$B$2:$D$120,3,0),"à saisir (Opérateur_Territoire)")</f>
        <v>à saisir (Opérateur_Territoire)</v>
      </c>
      <c r="F105" s="35" t="str">
        <f aca="false">IFERROR(VLOOKUP(LEFT(A105,7),Opérateur_Territoire!$B$2:$J$120,6,0),"à saisir (Opérateur_Territoire)")</f>
        <v>à saisir (Opérateur_Territoire)</v>
      </c>
      <c r="G105" s="35" t="str">
        <f aca="false">IFERROR(VLOOKUP(LEFT(A105,7),Opérateur_Territoire!$B$2:$J$120,7,0),"à saisir (Opérateur_Territoire)")</f>
        <v>à saisir (Opérateur_Territoire)</v>
      </c>
      <c r="H105" s="35" t="str">
        <f aca="false">IFERROR(VLOOKUP(LEFT(A105,7),Opérateur_Territoire!$B$2:$J$120,8,0),"à saisir (Opérateur_Territoire)")</f>
        <v>à saisir (Opérateur_Territoire)</v>
      </c>
      <c r="I105" s="35" t="str">
        <f aca="false">IFERROR(VLOOKUP(LEFT(A105,7),Opérateur_Territoire!$B$2:$J$120,9,0),"à saisir (Opérateur_Territoire)")</f>
        <v>à saisir (Opérateur_Territoire)</v>
      </c>
      <c r="J105" s="37"/>
      <c r="K105" s="37"/>
      <c r="L105" s="112"/>
      <c r="M105" s="113"/>
      <c r="N105" s="114"/>
      <c r="O105" s="115"/>
      <c r="P105" s="115"/>
      <c r="Q105" s="116"/>
      <c r="R105" s="116"/>
      <c r="S105" s="117"/>
      <c r="T105" s="118"/>
      <c r="U105" s="118"/>
      <c r="V105" s="118"/>
      <c r="W105" s="114"/>
      <c r="X105" s="119"/>
      <c r="Y105" s="120"/>
      <c r="Z105" s="121"/>
      <c r="AA105" s="122"/>
      <c r="AB105" s="123"/>
      <c r="AC105" s="47"/>
      <c r="AD105" s="47"/>
      <c r="AE105" s="47"/>
      <c r="AMI105" s="19"/>
      <c r="AMJ105" s="19"/>
    </row>
    <row r="106" s="93" customFormat="true" ht="25.5" hidden="false" customHeight="true" outlineLevel="0" collapsed="false">
      <c r="A106" s="49"/>
      <c r="B106" s="50" t="str">
        <f aca="false">IF(A106="","saisir code MAEC (colonne A)",RIGHT(A106,4))</f>
        <v>saisir code MAEC (colonne A)</v>
      </c>
      <c r="C106" s="50" t="str">
        <f aca="false">IFERROR(VLOOKUP(LEFT(A106,7),Opérateur_Territoire!$B$2:$D$120,2,0),"à saisir (Opérateur_Territoire)")</f>
        <v>à saisir (Opérateur_Territoire)</v>
      </c>
      <c r="D106" s="50" t="str">
        <f aca="false">LEFT(A106,7)</f>
        <v/>
      </c>
      <c r="E106" s="50" t="str">
        <f aca="false">IFERROR(VLOOKUP(LEFT(A106,7),Opérateur_Territoire!$B$2:$D$120,3,0),"à saisir (Opérateur_Territoire)")</f>
        <v>à saisir (Opérateur_Territoire)</v>
      </c>
      <c r="F106" s="35" t="str">
        <f aca="false">IFERROR(VLOOKUP(LEFT(A106,7),Opérateur_Territoire!$B$2:$J$120,6,0),"à saisir (Opérateur_Territoire)")</f>
        <v>à saisir (Opérateur_Territoire)</v>
      </c>
      <c r="G106" s="35" t="str">
        <f aca="false">IFERROR(VLOOKUP(LEFT(A106,7),Opérateur_Territoire!$B$2:$J$120,7,0),"à saisir (Opérateur_Territoire)")</f>
        <v>à saisir (Opérateur_Territoire)</v>
      </c>
      <c r="H106" s="35" t="str">
        <f aca="false">IFERROR(VLOOKUP(LEFT(A106,7),Opérateur_Territoire!$B$2:$J$120,8,0),"à saisir (Opérateur_Territoire)")</f>
        <v>à saisir (Opérateur_Territoire)</v>
      </c>
      <c r="I106" s="35" t="str">
        <f aca="false">IFERROR(VLOOKUP(LEFT(A106,7),Opérateur_Territoire!$B$2:$J$120,9,0),"à saisir (Opérateur_Territoire)")</f>
        <v>à saisir (Opérateur_Territoire)</v>
      </c>
      <c r="J106" s="37"/>
      <c r="K106" s="37"/>
      <c r="L106" s="112"/>
      <c r="M106" s="113"/>
      <c r="N106" s="114"/>
      <c r="O106" s="115"/>
      <c r="P106" s="115"/>
      <c r="Q106" s="116"/>
      <c r="R106" s="116"/>
      <c r="S106" s="117"/>
      <c r="T106" s="118"/>
      <c r="U106" s="118"/>
      <c r="V106" s="118"/>
      <c r="W106" s="114"/>
      <c r="X106" s="119"/>
      <c r="Y106" s="120"/>
      <c r="Z106" s="121"/>
      <c r="AA106" s="122"/>
      <c r="AB106" s="123"/>
      <c r="AC106" s="47"/>
      <c r="AD106" s="47"/>
      <c r="AE106" s="47"/>
      <c r="AMI106" s="19"/>
      <c r="AMJ106" s="19"/>
    </row>
    <row r="107" s="93" customFormat="true" ht="25.5" hidden="false" customHeight="true" outlineLevel="0" collapsed="false">
      <c r="A107" s="49"/>
      <c r="B107" s="50" t="str">
        <f aca="false">IF(A107="","saisir code MAEC (colonne A)",RIGHT(A107,4))</f>
        <v>saisir code MAEC (colonne A)</v>
      </c>
      <c r="C107" s="50" t="str">
        <f aca="false">IFERROR(VLOOKUP(LEFT(A107,7),Opérateur_Territoire!$B$2:$D$120,2,0),"à saisir (Opérateur_Territoire)")</f>
        <v>à saisir (Opérateur_Territoire)</v>
      </c>
      <c r="D107" s="50" t="str">
        <f aca="false">LEFT(A107,7)</f>
        <v/>
      </c>
      <c r="E107" s="50" t="str">
        <f aca="false">IFERROR(VLOOKUP(LEFT(A107,7),Opérateur_Territoire!$B$2:$D$120,3,0),"à saisir (Opérateur_Territoire)")</f>
        <v>à saisir (Opérateur_Territoire)</v>
      </c>
      <c r="F107" s="35" t="str">
        <f aca="false">IFERROR(VLOOKUP(LEFT(A107,7),Opérateur_Territoire!$B$2:$J$120,6,0),"à saisir (Opérateur_Territoire)")</f>
        <v>à saisir (Opérateur_Territoire)</v>
      </c>
      <c r="G107" s="35" t="str">
        <f aca="false">IFERROR(VLOOKUP(LEFT(A107,7),Opérateur_Territoire!$B$2:$J$120,7,0),"à saisir (Opérateur_Territoire)")</f>
        <v>à saisir (Opérateur_Territoire)</v>
      </c>
      <c r="H107" s="35" t="str">
        <f aca="false">IFERROR(VLOOKUP(LEFT(A107,7),Opérateur_Territoire!$B$2:$J$120,8,0),"à saisir (Opérateur_Territoire)")</f>
        <v>à saisir (Opérateur_Territoire)</v>
      </c>
      <c r="I107" s="35" t="str">
        <f aca="false">IFERROR(VLOOKUP(LEFT(A107,7),Opérateur_Territoire!$B$2:$J$120,9,0),"à saisir (Opérateur_Territoire)")</f>
        <v>à saisir (Opérateur_Territoire)</v>
      </c>
      <c r="J107" s="37"/>
      <c r="K107" s="37"/>
      <c r="L107" s="112"/>
      <c r="M107" s="113"/>
      <c r="N107" s="114"/>
      <c r="O107" s="115"/>
      <c r="P107" s="115"/>
      <c r="Q107" s="116"/>
      <c r="R107" s="116"/>
      <c r="S107" s="117"/>
      <c r="T107" s="118"/>
      <c r="U107" s="118"/>
      <c r="V107" s="118"/>
      <c r="W107" s="114"/>
      <c r="X107" s="119"/>
      <c r="Y107" s="120"/>
      <c r="Z107" s="121"/>
      <c r="AA107" s="122"/>
      <c r="AB107" s="123"/>
      <c r="AC107" s="47"/>
      <c r="AD107" s="47"/>
      <c r="AE107" s="47"/>
      <c r="AMI107" s="19"/>
      <c r="AMJ107" s="19"/>
    </row>
    <row r="108" s="93" customFormat="true" ht="25.5" hidden="false" customHeight="true" outlineLevel="0" collapsed="false">
      <c r="A108" s="49"/>
      <c r="B108" s="50" t="str">
        <f aca="false">IF(A108="","saisir code MAEC (colonne A)",RIGHT(A108,4))</f>
        <v>saisir code MAEC (colonne A)</v>
      </c>
      <c r="C108" s="50" t="str">
        <f aca="false">IFERROR(VLOOKUP(LEFT(A108,7),Opérateur_Territoire!$B$2:$D$120,2,0),"à saisir (Opérateur_Territoire)")</f>
        <v>à saisir (Opérateur_Territoire)</v>
      </c>
      <c r="D108" s="50" t="str">
        <f aca="false">LEFT(A108,7)</f>
        <v/>
      </c>
      <c r="E108" s="50" t="str">
        <f aca="false">IFERROR(VLOOKUP(LEFT(A108,7),Opérateur_Territoire!$B$2:$D$120,3,0),"à saisir (Opérateur_Territoire)")</f>
        <v>à saisir (Opérateur_Territoire)</v>
      </c>
      <c r="F108" s="35" t="str">
        <f aca="false">IFERROR(VLOOKUP(LEFT(A108,7),Opérateur_Territoire!$B$2:$J$120,6,0),"à saisir (Opérateur_Territoire)")</f>
        <v>à saisir (Opérateur_Territoire)</v>
      </c>
      <c r="G108" s="35" t="str">
        <f aca="false">IFERROR(VLOOKUP(LEFT(A108,7),Opérateur_Territoire!$B$2:$J$120,7,0),"à saisir (Opérateur_Territoire)")</f>
        <v>à saisir (Opérateur_Territoire)</v>
      </c>
      <c r="H108" s="35" t="str">
        <f aca="false">IFERROR(VLOOKUP(LEFT(A108,7),Opérateur_Territoire!$B$2:$J$120,8,0),"à saisir (Opérateur_Territoire)")</f>
        <v>à saisir (Opérateur_Territoire)</v>
      </c>
      <c r="I108" s="35" t="str">
        <f aca="false">IFERROR(VLOOKUP(LEFT(A108,7),Opérateur_Territoire!$B$2:$J$120,9,0),"à saisir (Opérateur_Territoire)")</f>
        <v>à saisir (Opérateur_Territoire)</v>
      </c>
      <c r="J108" s="37"/>
      <c r="K108" s="37"/>
      <c r="L108" s="112"/>
      <c r="M108" s="113"/>
      <c r="N108" s="114"/>
      <c r="O108" s="115"/>
      <c r="P108" s="115"/>
      <c r="Q108" s="116"/>
      <c r="R108" s="116"/>
      <c r="S108" s="117"/>
      <c r="T108" s="118"/>
      <c r="U108" s="118"/>
      <c r="V108" s="118"/>
      <c r="W108" s="114"/>
      <c r="X108" s="119"/>
      <c r="Y108" s="120"/>
      <c r="Z108" s="121"/>
      <c r="AA108" s="122"/>
      <c r="AB108" s="123"/>
      <c r="AC108" s="47"/>
      <c r="AD108" s="47"/>
      <c r="AE108" s="47"/>
      <c r="AMI108" s="19"/>
      <c r="AMJ108" s="19"/>
    </row>
    <row r="109" s="93" customFormat="true" ht="25.5" hidden="false" customHeight="true" outlineLevel="0" collapsed="false">
      <c r="A109" s="49"/>
      <c r="B109" s="50" t="str">
        <f aca="false">IF(A109="","saisir code MAEC (colonne A)",RIGHT(A109,4))</f>
        <v>saisir code MAEC (colonne A)</v>
      </c>
      <c r="C109" s="50" t="str">
        <f aca="false">IFERROR(VLOOKUP(LEFT(A109,7),Opérateur_Territoire!$B$2:$D$120,2,0),"à saisir (Opérateur_Territoire)")</f>
        <v>à saisir (Opérateur_Territoire)</v>
      </c>
      <c r="D109" s="50" t="str">
        <f aca="false">LEFT(A109,7)</f>
        <v/>
      </c>
      <c r="E109" s="50" t="str">
        <f aca="false">IFERROR(VLOOKUP(LEFT(A109,7),Opérateur_Territoire!$B$2:$D$120,3,0),"à saisir (Opérateur_Territoire)")</f>
        <v>à saisir (Opérateur_Territoire)</v>
      </c>
      <c r="F109" s="35" t="str">
        <f aca="false">IFERROR(VLOOKUP(LEFT(A109,7),Opérateur_Territoire!$B$2:$J$120,6,0),"à saisir (Opérateur_Territoire)")</f>
        <v>à saisir (Opérateur_Territoire)</v>
      </c>
      <c r="G109" s="35" t="str">
        <f aca="false">IFERROR(VLOOKUP(LEFT(A109,7),Opérateur_Territoire!$B$2:$J$120,7,0),"à saisir (Opérateur_Territoire)")</f>
        <v>à saisir (Opérateur_Territoire)</v>
      </c>
      <c r="H109" s="35" t="str">
        <f aca="false">IFERROR(VLOOKUP(LEFT(A109,7),Opérateur_Territoire!$B$2:$J$120,8,0),"à saisir (Opérateur_Territoire)")</f>
        <v>à saisir (Opérateur_Territoire)</v>
      </c>
      <c r="I109" s="35" t="str">
        <f aca="false">IFERROR(VLOOKUP(LEFT(A109,7),Opérateur_Territoire!$B$2:$J$120,9,0),"à saisir (Opérateur_Territoire)")</f>
        <v>à saisir (Opérateur_Territoire)</v>
      </c>
      <c r="J109" s="37"/>
      <c r="K109" s="37"/>
      <c r="L109" s="112"/>
      <c r="M109" s="113"/>
      <c r="N109" s="114"/>
      <c r="O109" s="115"/>
      <c r="P109" s="115"/>
      <c r="Q109" s="116"/>
      <c r="R109" s="116"/>
      <c r="S109" s="117"/>
      <c r="T109" s="118"/>
      <c r="U109" s="118"/>
      <c r="V109" s="118"/>
      <c r="W109" s="114"/>
      <c r="X109" s="119"/>
      <c r="Y109" s="120"/>
      <c r="Z109" s="121"/>
      <c r="AA109" s="122"/>
      <c r="AB109" s="123"/>
      <c r="AC109" s="47"/>
      <c r="AD109" s="47"/>
      <c r="AE109" s="47"/>
      <c r="AMI109" s="19"/>
      <c r="AMJ109" s="19"/>
    </row>
    <row r="110" s="93" customFormat="true" ht="25.5" hidden="false" customHeight="true" outlineLevel="0" collapsed="false">
      <c r="A110" s="49"/>
      <c r="B110" s="50" t="str">
        <f aca="false">IF(A110="","saisir code MAEC (colonne A)",RIGHT(A110,4))</f>
        <v>saisir code MAEC (colonne A)</v>
      </c>
      <c r="C110" s="50" t="str">
        <f aca="false">IFERROR(VLOOKUP(LEFT(A110,7),Opérateur_Territoire!$B$2:$D$120,2,0),"à saisir (Opérateur_Territoire)")</f>
        <v>à saisir (Opérateur_Territoire)</v>
      </c>
      <c r="D110" s="50" t="str">
        <f aca="false">LEFT(A110,7)</f>
        <v/>
      </c>
      <c r="E110" s="50" t="str">
        <f aca="false">IFERROR(VLOOKUP(LEFT(A110,7),Opérateur_Territoire!$B$2:$D$120,3,0),"à saisir (Opérateur_Territoire)")</f>
        <v>à saisir (Opérateur_Territoire)</v>
      </c>
      <c r="F110" s="35" t="str">
        <f aca="false">IFERROR(VLOOKUP(LEFT(A110,7),Opérateur_Territoire!$B$2:$J$120,6,0),"à saisir (Opérateur_Territoire)")</f>
        <v>à saisir (Opérateur_Territoire)</v>
      </c>
      <c r="G110" s="35" t="str">
        <f aca="false">IFERROR(VLOOKUP(LEFT(A110,7),Opérateur_Territoire!$B$2:$J$120,7,0),"à saisir (Opérateur_Territoire)")</f>
        <v>à saisir (Opérateur_Territoire)</v>
      </c>
      <c r="H110" s="35" t="str">
        <f aca="false">IFERROR(VLOOKUP(LEFT(A110,7),Opérateur_Territoire!$B$2:$J$120,8,0),"à saisir (Opérateur_Territoire)")</f>
        <v>à saisir (Opérateur_Territoire)</v>
      </c>
      <c r="I110" s="35" t="str">
        <f aca="false">IFERROR(VLOOKUP(LEFT(A110,7),Opérateur_Territoire!$B$2:$J$120,9,0),"à saisir (Opérateur_Territoire)")</f>
        <v>à saisir (Opérateur_Territoire)</v>
      </c>
      <c r="J110" s="37"/>
      <c r="K110" s="37"/>
      <c r="L110" s="112"/>
      <c r="M110" s="113"/>
      <c r="N110" s="114"/>
      <c r="O110" s="115"/>
      <c r="P110" s="115"/>
      <c r="Q110" s="116"/>
      <c r="R110" s="116"/>
      <c r="S110" s="117"/>
      <c r="T110" s="118"/>
      <c r="U110" s="118"/>
      <c r="V110" s="118"/>
      <c r="W110" s="114"/>
      <c r="X110" s="119"/>
      <c r="Y110" s="120"/>
      <c r="Z110" s="121"/>
      <c r="AA110" s="122"/>
      <c r="AB110" s="123"/>
      <c r="AC110" s="47"/>
      <c r="AD110" s="47"/>
      <c r="AE110" s="47"/>
      <c r="AMI110" s="19"/>
      <c r="AMJ110" s="19"/>
    </row>
    <row r="111" customFormat="false" ht="15" hidden="false" customHeight="false" outlineLevel="0" collapsed="false">
      <c r="A111" s="52" t="s">
        <v>780</v>
      </c>
      <c r="B111" s="52" t="s">
        <v>780</v>
      </c>
      <c r="C111" s="52" t="s">
        <v>780</v>
      </c>
      <c r="D111" s="52" t="s">
        <v>780</v>
      </c>
      <c r="E111" s="52" t="s">
        <v>780</v>
      </c>
      <c r="F111" s="52" t="s">
        <v>780</v>
      </c>
      <c r="G111" s="52" t="s">
        <v>780</v>
      </c>
      <c r="H111" s="52" t="s">
        <v>780</v>
      </c>
      <c r="I111" s="52" t="s">
        <v>780</v>
      </c>
      <c r="J111" s="52" t="s">
        <v>780</v>
      </c>
      <c r="K111" s="52" t="s">
        <v>780</v>
      </c>
      <c r="L111" s="52" t="s">
        <v>780</v>
      </c>
      <c r="M111" s="51" t="s">
        <v>780</v>
      </c>
      <c r="N111" s="51" t="s">
        <v>780</v>
      </c>
      <c r="O111" s="51" t="s">
        <v>780</v>
      </c>
      <c r="P111" s="51" t="s">
        <v>780</v>
      </c>
      <c r="Q111" s="51" t="s">
        <v>780</v>
      </c>
      <c r="R111" s="51" t="s">
        <v>780</v>
      </c>
      <c r="S111" s="51" t="s">
        <v>780</v>
      </c>
      <c r="T111" s="51" t="s">
        <v>780</v>
      </c>
      <c r="U111" s="51" t="s">
        <v>780</v>
      </c>
      <c r="V111" s="51" t="s">
        <v>780</v>
      </c>
      <c r="W111" s="51" t="s">
        <v>780</v>
      </c>
      <c r="X111" s="51" t="s">
        <v>780</v>
      </c>
      <c r="Y111" s="51" t="s">
        <v>780</v>
      </c>
      <c r="Z111" s="51" t="s">
        <v>780</v>
      </c>
      <c r="AA111" s="51" t="s">
        <v>780</v>
      </c>
      <c r="AB111" s="51" t="s">
        <v>780</v>
      </c>
      <c r="AC111" s="51" t="s">
        <v>780</v>
      </c>
      <c r="AD111" s="51" t="s">
        <v>780</v>
      </c>
      <c r="AE111" s="51" t="s">
        <v>780</v>
      </c>
    </row>
  </sheetData>
  <sheetProtection sheet="true" password="8f43" objects="true" scenarios="true" insertRows="false" deleteRows="false"/>
  <autoFilter ref="A1:AE73"/>
  <dataValidations count="7">
    <dataValidation allowBlank="true" error="La largeur doit être supérieure à 1 mètre" errorTitle="Largeur" operator="greaterThan" showDropDown="false" showErrorMessage="true" showInputMessage="false" sqref="R3:R110" type="none">
      <formula1>1</formula1>
      <formula2>0</formula2>
    </dataValidation>
    <dataValidation allowBlank="true" error="La largeur (nombre entier) doit être supérieure ou égale à 5 mètres." errorTitle="Largeur" operator="greaterThanOrEqual" prompt="La largeur (nombre entier) doit être supérieure ou égale à 5 mètres." promptTitle="Cadrage régional" showDropDown="false" showErrorMessage="true" showInputMessage="true" sqref="Q2:Q110" type="whole">
      <formula1>5</formula1>
      <formula2>0</formula2>
    </dataValidation>
    <dataValidation allowBlank="true" operator="greaterThanOrEqual" showDropDown="false" showErrorMessage="false" showInputMessage="false" sqref="R2" type="none">
      <formula1>5</formula1>
      <formula2>0</formula2>
    </dataValidation>
    <dataValidation allowBlank="true" error="Largeur mini (entier) : supérieure ou égale à 10 m" errorTitle="Cadrage régional" operator="greaterThanOrEqual" prompt="Largeur mini (entier) : supérieure ou égale à 10 m" promptTitle="Cadrage régional" showDropDown="false" showErrorMessage="true" showInputMessage="true" sqref="AA2:AA110" type="whole">
      <formula1>10</formula1>
      <formula2>0</formula2>
    </dataValidation>
    <dataValidation allowBlank="true" operator="equal" prompt="Oui ou Non" promptTitle="Liste déroulante" showDropDown="false" showErrorMessage="true" showInputMessage="true" sqref="N2:N110 W2:W110 Y2:Y110" type="list">
      <formula1>'listes à choix'!$B$3:$B$4</formula1>
      <formula2>0</formula2>
    </dataValidation>
    <dataValidation allowBlank="true" operator="equal" prompt="- 2 largeurs (mini + maxi) + surface mini&#10;- 2 largeurs (mini + maxi)&#10;- surface mini uniquement" promptTitle="Liste déroulante" showDropDown="false" showErrorMessage="true" showInputMessage="true" sqref="P2:P110" type="list">
      <formula1>'listes à choix'!$B$10:$B$12</formula1>
      <formula2>0</formula2>
    </dataValidation>
    <dataValidation allowBlank="false" errorTitle="Erreur de saisie" operator="equal" prompt="- largeur et surface mini&#10;- largeur mini&#10;- surface mini" promptTitle="Liste déroulante" showDropDown="false" showErrorMessage="true" showInputMessage="true" sqref="Z2:Z110" type="list">
      <formula1>'listes à choix'!$B$15:$B$17</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sheetPr filterMode="false">
    <pageSetUpPr fitToPage="false"/>
  </sheetPr>
  <dimension ref="A1:AMJ1047"/>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A1" activeCellId="0" sqref="A1"/>
    </sheetView>
  </sheetViews>
  <sheetFormatPr defaultRowHeight="15" zeroHeight="false" outlineLevelRow="0" outlineLevelCol="0"/>
  <cols>
    <col collapsed="false" customWidth="true" hidden="false" outlineLevel="0" max="1" min="1" style="124" width="16.57"/>
    <col collapsed="false" customWidth="true" hidden="false" outlineLevel="0" max="2" min="2" style="124" width="13.57"/>
    <col collapsed="false" customWidth="true" hidden="false" outlineLevel="0" max="3" min="3" style="125" width="11.14"/>
    <col collapsed="false" customWidth="true" hidden="false" outlineLevel="0" max="4" min="4" style="125" width="12.71"/>
    <col collapsed="false" customWidth="true" hidden="false" outlineLevel="0" max="5" min="5" style="126" width="9.85"/>
    <col collapsed="false" customWidth="true" hidden="false" outlineLevel="0" max="7" min="6" style="52" width="20.42"/>
    <col collapsed="false" customWidth="true" hidden="false" outlineLevel="0" max="8" min="8" style="99" width="20.42"/>
    <col collapsed="false" customWidth="true" hidden="false" outlineLevel="0" max="9" min="9" style="100" width="20.42"/>
    <col collapsed="false" customWidth="true" hidden="false" outlineLevel="0" max="12" min="10" style="52" width="20.42"/>
    <col collapsed="false" customWidth="true" hidden="false" outlineLevel="0" max="14" min="13" style="127" width="20.42"/>
    <col collapsed="false" customWidth="true" hidden="false" outlineLevel="0" max="16" min="15" style="128" width="20.42"/>
    <col collapsed="false" customWidth="true" hidden="false" outlineLevel="0" max="19" min="17" style="129" width="20.42"/>
    <col collapsed="false" customWidth="true" hidden="false" outlineLevel="0" max="20" min="20" style="130" width="20.42"/>
    <col collapsed="false" customWidth="true" hidden="false" outlineLevel="0" max="21" min="21" style="131" width="20.42"/>
    <col collapsed="false" customWidth="true" hidden="false" outlineLevel="0" max="24" min="22" style="51" width="20.42"/>
    <col collapsed="false" customWidth="true" hidden="false" outlineLevel="0" max="1022" min="25" style="51" width="9.85"/>
    <col collapsed="false" customWidth="true" hidden="false" outlineLevel="0" max="1025" min="1023" style="19" width="11.57"/>
  </cols>
  <sheetData>
    <row r="1" s="111" customFormat="true" ht="165.75" hidden="false" customHeight="false" outlineLevel="0" collapsed="false">
      <c r="A1" s="6" t="s">
        <v>675</v>
      </c>
      <c r="B1" s="6" t="s">
        <v>676</v>
      </c>
      <c r="C1" s="5" t="s">
        <v>2</v>
      </c>
      <c r="D1" s="5" t="s">
        <v>1</v>
      </c>
      <c r="E1" s="6" t="s">
        <v>3</v>
      </c>
      <c r="F1" s="8" t="s">
        <v>6</v>
      </c>
      <c r="G1" s="8" t="s">
        <v>7</v>
      </c>
      <c r="H1" s="9" t="s">
        <v>8</v>
      </c>
      <c r="I1" s="21" t="s">
        <v>9</v>
      </c>
      <c r="J1" s="8" t="s">
        <v>677</v>
      </c>
      <c r="K1" s="8" t="s">
        <v>678</v>
      </c>
      <c r="L1" s="8" t="s">
        <v>679</v>
      </c>
      <c r="M1" s="132" t="s">
        <v>1221</v>
      </c>
      <c r="N1" s="132" t="s">
        <v>1222</v>
      </c>
      <c r="O1" s="78" t="s">
        <v>1223</v>
      </c>
      <c r="P1" s="78" t="s">
        <v>1224</v>
      </c>
      <c r="Q1" s="133" t="s">
        <v>1225</v>
      </c>
      <c r="R1" s="133" t="s">
        <v>1226</v>
      </c>
      <c r="S1" s="133" t="s">
        <v>1227</v>
      </c>
      <c r="T1" s="134" t="s">
        <v>1228</v>
      </c>
      <c r="U1" s="134" t="s">
        <v>1229</v>
      </c>
      <c r="V1" s="28" t="s">
        <v>1230</v>
      </c>
      <c r="W1" s="29" t="s">
        <v>1120</v>
      </c>
      <c r="X1" s="29" t="s">
        <v>700</v>
      </c>
      <c r="AMI1" s="31"/>
      <c r="AMJ1" s="31"/>
    </row>
    <row r="2" s="142" customFormat="true" ht="25.5" hidden="false" customHeight="true" outlineLevel="0" collapsed="false">
      <c r="A2" s="135" t="s">
        <v>1231</v>
      </c>
      <c r="B2" s="34" t="str">
        <f aca="false">IF(A2="","saisir code MAEC (colonne A)",RIGHT(A2,4))</f>
        <v>HBV2</v>
      </c>
      <c r="C2" s="34" t="str">
        <f aca="false">IFERROR(VLOOKUP(LEFT(A2,7),Opérateur_Territoire!$B$2:$D$120,2,0),"à saisir (Opérateur_Territoire)")</f>
        <v>CA 08</v>
      </c>
      <c r="D2" s="34" t="str">
        <f aca="false">LEFT(A2,7)</f>
        <v>GE_081H</v>
      </c>
      <c r="E2" s="34" t="str">
        <f aca="false">IFERROR(VLOOKUP(LEFT(A2,7),Opérateur_Territoire!$B$2:$D$120,3,0),"à saisir (Opérateur_Territoire)")</f>
        <v>Ardennes – Herbe, élevage, infrastructures agro-écologiques (Agence de l'eau Rhin-Meuse)</v>
      </c>
      <c r="F2" s="35" t="str">
        <f aca="false">IFERROR(VLOOKUP(LEFT(A2,7),Opérateur_Territoire!$B$2:$J$120,6,0),"à saisir (Opérateur_Territoire)")</f>
        <v>Chambre d'agriculture des Ardennes</v>
      </c>
      <c r="G2" s="35" t="str">
        <f aca="false">IFERROR(VLOOKUP(LEFT(A2,7),Opérateur_Territoire!$B$2:$J$120,7,0),"à saisir (Opérateur_Territoire)")</f>
        <v>1 rue Jacquemart Templeux – CS 70733 – 08000 CHARLEVILLE-MEZIERES</v>
      </c>
      <c r="H2" s="35" t="str">
        <f aca="false">IFERROR(VLOOKUP(LEFT(A2,7),Opérateur_Territoire!$B$2:$J$120,8,0),"à saisir (Opérateur_Territoire)")</f>
        <v>03 24 33 71 16</v>
      </c>
      <c r="I2" s="35" t="str">
        <f aca="false">IFERROR(VLOOKUP(LEFT(A2,7),Opérateur_Territoire!$B$2:$J$120,9,0),"à saisir (Opérateur_Territoire)")</f>
        <v>alexandre.vermeulen@ardennes.chambagri.fr </v>
      </c>
      <c r="J2" s="136"/>
      <c r="K2" s="136"/>
      <c r="L2" s="137"/>
      <c r="M2" s="138"/>
      <c r="N2" s="138"/>
      <c r="O2" s="139"/>
      <c r="P2" s="139"/>
      <c r="Q2" s="140" t="str">
        <f aca="false">IF(OR(LEFT(B2,3)="HBV",LEFT(B2,3)="PHY"),VLOOKUP(D2,Opérateur_Territoire!$B$2:$J$120,6,0),"")</f>
        <v>Chambre d'agriculture des Ardennes</v>
      </c>
      <c r="R2" s="140" t="str">
        <f aca="false">IF(OR(LEFT(B2,3)="HBV",LEFT(B2,3)="PHY"),VLOOKUP(D2,Opérateur_Territoire!$B$2:$J$120,7,0),"")</f>
        <v>1 rue Jacquemart Templeux – CS 70733 – 08000 CHARLEVILLE-MEZIERES</v>
      </c>
      <c r="S2" s="140"/>
      <c r="T2" s="140" t="str">
        <f aca="false">IF(OR(LEFT(B2,3)="HBV",LEFT(B2,3)="PHY"),VLOOKUP(D2,Opérateur_Territoire!$B$2:$J$120,8,0),"")</f>
        <v>03 24 33 71 16</v>
      </c>
      <c r="U2" s="140" t="str">
        <f aca="false">IF(OR(LEFT(B2,3)="HBV",LEFT(B2,3)="PHY"),VLOOKUP(D2,Opérateur_Territoire!$B$2:$J$120,9,0),"")</f>
        <v>alexandre.vermeulen@ardennes.chambagri.fr </v>
      </c>
      <c r="V2" s="141"/>
      <c r="W2" s="141"/>
      <c r="X2" s="141"/>
      <c r="AMI2" s="19"/>
      <c r="AMJ2" s="19"/>
    </row>
    <row r="3" s="142" customFormat="true" ht="25.5" hidden="false" customHeight="true" outlineLevel="0" collapsed="false">
      <c r="A3" s="135" t="s">
        <v>1232</v>
      </c>
      <c r="B3" s="34" t="str">
        <f aca="false">IF(A3="","saisir code MAEC (colonne A)",RIGHT(A3,4))</f>
        <v>HBV3</v>
      </c>
      <c r="C3" s="34" t="str">
        <f aca="false">IFERROR(VLOOKUP(LEFT(A3,7),Opérateur_Territoire!$B$2:$D$120,2,0),"à saisir (Opérateur_Territoire)")</f>
        <v>CA 08</v>
      </c>
      <c r="D3" s="34" t="str">
        <f aca="false">LEFT(A3,7)</f>
        <v>GE_081H</v>
      </c>
      <c r="E3" s="34" t="str">
        <f aca="false">IFERROR(VLOOKUP(LEFT(A3,7),Opérateur_Territoire!$B$2:$D$120,3,0),"à saisir (Opérateur_Territoire)")</f>
        <v>Ardennes – Herbe, élevage, infrastructures agro-écologiques (Agence de l'eau Rhin-Meuse)</v>
      </c>
      <c r="F3" s="35" t="str">
        <f aca="false">IFERROR(VLOOKUP(LEFT(A3,7),Opérateur_Territoire!$B$2:$J$120,6,0),"à saisir (Opérateur_Territoire)")</f>
        <v>Chambre d'agriculture des Ardennes</v>
      </c>
      <c r="G3" s="35" t="str">
        <f aca="false">IFERROR(VLOOKUP(LEFT(A3,7),Opérateur_Territoire!$B$2:$J$120,7,0),"à saisir (Opérateur_Territoire)")</f>
        <v>1 rue Jacquemart Templeux – CS 70733 – 08000 CHARLEVILLE-MEZIERES</v>
      </c>
      <c r="H3" s="35" t="str">
        <f aca="false">IFERROR(VLOOKUP(LEFT(A3,7),Opérateur_Territoire!$B$2:$J$120,8,0),"à saisir (Opérateur_Territoire)")</f>
        <v>03 24 33 71 16</v>
      </c>
      <c r="I3" s="35" t="str">
        <f aca="false">IFERROR(VLOOKUP(LEFT(A3,7),Opérateur_Territoire!$B$2:$J$120,9,0),"à saisir (Opérateur_Territoire)")</f>
        <v>alexandre.vermeulen@ardennes.chambagri.fr </v>
      </c>
      <c r="J3" s="136"/>
      <c r="K3" s="136"/>
      <c r="L3" s="137"/>
      <c r="M3" s="143"/>
      <c r="N3" s="143"/>
      <c r="O3" s="139"/>
      <c r="P3" s="139"/>
      <c r="Q3" s="140" t="str">
        <f aca="false">IF(OR(LEFT(B3,3)="HBV",LEFT(B3,3)="PHY"),VLOOKUP(D3,Opérateur_Territoire!$B$2:$J$120,6,0),"")</f>
        <v>Chambre d'agriculture des Ardennes</v>
      </c>
      <c r="R3" s="140" t="str">
        <f aca="false">IF(OR(LEFT(B3,3)="HBV",LEFT(B3,3)="PHY"),VLOOKUP(D3,Opérateur_Territoire!$B$2:$J$120,7,0),"")</f>
        <v>1 rue Jacquemart Templeux – CS 70733 – 08000 CHARLEVILLE-MEZIERES</v>
      </c>
      <c r="S3" s="140"/>
      <c r="T3" s="140" t="str">
        <f aca="false">IF(OR(LEFT(B3,3)="HBV",LEFT(B3,3)="PHY"),VLOOKUP(D3,Opérateur_Territoire!$B$2:$J$120,8,0),"")</f>
        <v>03 24 33 71 16</v>
      </c>
      <c r="U3" s="140" t="str">
        <f aca="false">IF(OR(LEFT(B3,3)="HBV",LEFT(B3,3)="PHY"),VLOOKUP(D3,Opérateur_Territoire!$B$2:$J$120,9,0),"")</f>
        <v>alexandre.vermeulen@ardennes.chambagri.fr </v>
      </c>
      <c r="V3" s="141"/>
      <c r="W3" s="141"/>
      <c r="X3" s="141"/>
      <c r="AMI3" s="19"/>
      <c r="AMJ3" s="19"/>
    </row>
    <row r="4" s="142" customFormat="true" ht="25.5" hidden="false" customHeight="true" outlineLevel="0" collapsed="false">
      <c r="A4" s="144" t="s">
        <v>1233</v>
      </c>
      <c r="B4" s="34" t="str">
        <f aca="false">IF(A4="","saisir code MAEC (colonne A)",RIGHT(A4,4))</f>
        <v>HBV2</v>
      </c>
      <c r="C4" s="34" t="str">
        <f aca="false">IFERROR(VLOOKUP(LEFT(A4,7),Opérateur_Territoire!$B$2:$D$120,2,0),"à saisir (Opérateur_Territoire)")</f>
        <v>CA 08</v>
      </c>
      <c r="D4" s="34" t="str">
        <f aca="false">LEFT(A4,7)</f>
        <v>GE_08XH</v>
      </c>
      <c r="E4" s="34" t="str">
        <f aca="false">IFERROR(VLOOKUP(LEFT(A4,7),Opérateur_Territoire!$B$2:$D$120,3,0),"à saisir (Opérateur_Territoire)")</f>
        <v>Ardennes – Herbe, élevage, infrastructures agro-écologiques</v>
      </c>
      <c r="F4" s="35" t="str">
        <f aca="false">IFERROR(VLOOKUP(LEFT(A4,7),Opérateur_Territoire!$B$2:$J$120,6,0),"à saisir (Opérateur_Territoire)")</f>
        <v>Chambre d'agriculture des Ardennes</v>
      </c>
      <c r="G4" s="35" t="str">
        <f aca="false">IFERROR(VLOOKUP(LEFT(A4,7),Opérateur_Territoire!$B$2:$J$120,7,0),"à saisir (Opérateur_Territoire)")</f>
        <v>1 rue Jacquemart Templeux – CS 70733 – 08000 CHARLEVILLE-MEZIERES</v>
      </c>
      <c r="H4" s="35" t="str">
        <f aca="false">IFERROR(VLOOKUP(LEFT(A4,7),Opérateur_Territoire!$B$2:$J$120,8,0),"à saisir (Opérateur_Territoire)")</f>
        <v>03 24 33 71 16 </v>
      </c>
      <c r="I4" s="35" t="str">
        <f aca="false">IFERROR(VLOOKUP(LEFT(A4,7),Opérateur_Territoire!$B$2:$J$120,9,0),"à saisir (Opérateur_Territoire)")</f>
        <v>alexandre.vermeulen@ardennes.chambagri.fr </v>
      </c>
      <c r="J4" s="136"/>
      <c r="K4" s="136"/>
      <c r="L4" s="137"/>
      <c r="M4" s="138"/>
      <c r="N4" s="138"/>
      <c r="O4" s="139"/>
      <c r="P4" s="139"/>
      <c r="Q4" s="140" t="str">
        <f aca="false">IF(OR(LEFT(B4,3)="HBV",LEFT(B4,3)="PHY"),VLOOKUP(D4,Opérateur_Territoire!$B$2:$J$120,6,0),"")</f>
        <v>Chambre d'agriculture des Ardennes</v>
      </c>
      <c r="R4" s="140" t="str">
        <f aca="false">IF(OR(LEFT(B4,3)="HBV",LEFT(B4,3)="PHY"),VLOOKUP(D4,Opérateur_Territoire!$B$2:$J$120,7,0),"")</f>
        <v>1 rue Jacquemart Templeux – CS 70733 – 08000 CHARLEVILLE-MEZIERES</v>
      </c>
      <c r="S4" s="140"/>
      <c r="T4" s="140" t="str">
        <f aca="false">IF(OR(LEFT(B4,3)="HBV",LEFT(B4,3)="PHY"),VLOOKUP(D4,Opérateur_Territoire!$B$2:$J$120,8,0),"")</f>
        <v>03 24 33 71 16 </v>
      </c>
      <c r="U4" s="140" t="str">
        <f aca="false">IF(OR(LEFT(B4,3)="HBV",LEFT(B4,3)="PHY"),VLOOKUP(D4,Opérateur_Territoire!$B$2:$J$120,9,0),"")</f>
        <v>alexandre.vermeulen@ardennes.chambagri.fr </v>
      </c>
      <c r="V4" s="141"/>
      <c r="W4" s="141"/>
      <c r="X4" s="141"/>
      <c r="AMI4" s="19"/>
      <c r="AMJ4" s="19"/>
    </row>
    <row r="5" s="142" customFormat="true" ht="25.5" hidden="false" customHeight="true" outlineLevel="0" collapsed="false">
      <c r="A5" s="144" t="s">
        <v>1234</v>
      </c>
      <c r="B5" s="34" t="str">
        <f aca="false">IF(A5="","saisir code MAEC (colonne A)",RIGHT(A5,4))</f>
        <v>HBV3</v>
      </c>
      <c r="C5" s="34" t="str">
        <f aca="false">IFERROR(VLOOKUP(LEFT(A5,7),Opérateur_Territoire!$B$2:$D$120,2,0),"à saisir (Opérateur_Territoire)")</f>
        <v>CA 08</v>
      </c>
      <c r="D5" s="34" t="str">
        <f aca="false">LEFT(A5,7)</f>
        <v>GE_08XH</v>
      </c>
      <c r="E5" s="34" t="str">
        <f aca="false">IFERROR(VLOOKUP(LEFT(A5,7),Opérateur_Territoire!$B$2:$D$120,3,0),"à saisir (Opérateur_Territoire)")</f>
        <v>Ardennes – Herbe, élevage, infrastructures agro-écologiques</v>
      </c>
      <c r="F5" s="35" t="str">
        <f aca="false">IFERROR(VLOOKUP(LEFT(A5,7),Opérateur_Territoire!$B$2:$J$120,6,0),"à saisir (Opérateur_Territoire)")</f>
        <v>Chambre d'agriculture des Ardennes</v>
      </c>
      <c r="G5" s="35" t="str">
        <f aca="false">IFERROR(VLOOKUP(LEFT(A5,7),Opérateur_Territoire!$B$2:$J$120,7,0),"à saisir (Opérateur_Territoire)")</f>
        <v>1 rue Jacquemart Templeux – CS 70733 – 08000 CHARLEVILLE-MEZIERES</v>
      </c>
      <c r="H5" s="35" t="str">
        <f aca="false">IFERROR(VLOOKUP(LEFT(A5,7),Opérateur_Territoire!$B$2:$J$120,8,0),"à saisir (Opérateur_Territoire)")</f>
        <v>03 24 33 71 16 </v>
      </c>
      <c r="I5" s="35" t="str">
        <f aca="false">IFERROR(VLOOKUP(LEFT(A5,7),Opérateur_Territoire!$B$2:$J$120,9,0),"à saisir (Opérateur_Territoire)")</f>
        <v>alexandre.vermeulen@ardennes.chambagri.fr </v>
      </c>
      <c r="J5" s="136"/>
      <c r="K5" s="136"/>
      <c r="L5" s="137"/>
      <c r="M5" s="138"/>
      <c r="N5" s="138"/>
      <c r="O5" s="139"/>
      <c r="P5" s="139"/>
      <c r="Q5" s="140" t="str">
        <f aca="false">IF(OR(LEFT(B5,3)="HBV",LEFT(B5,3)="PHY"),VLOOKUP(D5,Opérateur_Territoire!$B$2:$J$120,6,0),"")</f>
        <v>Chambre d'agriculture des Ardennes</v>
      </c>
      <c r="R5" s="140" t="str">
        <f aca="false">IF(OR(LEFT(B5,3)="HBV",LEFT(B5,3)="PHY"),VLOOKUP(D5,Opérateur_Territoire!$B$2:$J$120,7,0),"")</f>
        <v>1 rue Jacquemart Templeux – CS 70733 – 08000 CHARLEVILLE-MEZIERES</v>
      </c>
      <c r="S5" s="140"/>
      <c r="T5" s="140" t="str">
        <f aca="false">IF(OR(LEFT(B5,3)="HBV",LEFT(B5,3)="PHY"),VLOOKUP(D5,Opérateur_Territoire!$B$2:$J$120,8,0),"")</f>
        <v>03 24 33 71 16 </v>
      </c>
      <c r="U5" s="140" t="str">
        <f aca="false">IF(OR(LEFT(B5,3)="HBV",LEFT(B5,3)="PHY"),VLOOKUP(D5,Opérateur_Territoire!$B$2:$J$120,9,0),"")</f>
        <v>alexandre.vermeulen@ardennes.chambagri.fr </v>
      </c>
      <c r="V5" s="141"/>
      <c r="W5" s="141"/>
      <c r="X5" s="141"/>
      <c r="AMI5" s="19"/>
      <c r="AMJ5" s="19"/>
    </row>
    <row r="6" s="142" customFormat="true" ht="25.5" hidden="false" customHeight="true" outlineLevel="0" collapsed="false">
      <c r="A6" s="135" t="s">
        <v>1235</v>
      </c>
      <c r="B6" s="34" t="str">
        <f aca="false">IF(A6="","saisir code MAEC (colonne A)",RIGHT(A6,4))</f>
        <v>ZIGC</v>
      </c>
      <c r="C6" s="34" t="str">
        <f aca="false">IFERROR(VLOOKUP(LEFT(A6,7),Opérateur_Territoire!$B$2:$D$120,2,0),"à saisir (Opérateur_Territoire)")</f>
        <v>CA 08</v>
      </c>
      <c r="D6" s="34" t="str">
        <f aca="false">LEFT(A6,7)</f>
        <v>GE_08XZ</v>
      </c>
      <c r="E6" s="34" t="str">
        <f aca="false">IFERROR(VLOOKUP(LEFT(A6,7),Opérateur_Territoire!$B$2:$D$120,3,0),"à saisir (Opérateur_Territoire)")</f>
        <v>Ardennes – Zone intermédiaire</v>
      </c>
      <c r="F6" s="35" t="str">
        <f aca="false">IFERROR(VLOOKUP(LEFT(A6,7),Opérateur_Territoire!$B$2:$J$120,6,0),"à saisir (Opérateur_Territoire)")</f>
        <v>Chambre d'agriculture des Ardennes</v>
      </c>
      <c r="G6" s="35" t="str">
        <f aca="false">IFERROR(VLOOKUP(LEFT(A6,7),Opérateur_Territoire!$B$2:$J$120,7,0),"à saisir (Opérateur_Territoire)")</f>
        <v>1 rue Jacquemart Templeux – CS 70733 – 08000 CHARLEVILLE-MEZIERES</v>
      </c>
      <c r="H6" s="35" t="str">
        <f aca="false">IFERROR(VLOOKUP(LEFT(A6,7),Opérateur_Territoire!$B$2:$J$120,8,0),"à saisir (Opérateur_Territoire)")</f>
        <v>03 24 33 71 16 </v>
      </c>
      <c r="I6" s="35" t="str">
        <f aca="false">IFERROR(VLOOKUP(LEFT(A6,7),Opérateur_Territoire!$B$2:$J$120,9,0),"à saisir (Opérateur_Territoire)")</f>
        <v>alexandre.vermeulen@ardennes.chambagri.fr </v>
      </c>
      <c r="J6" s="136"/>
      <c r="K6" s="136"/>
      <c r="L6" s="137"/>
      <c r="M6" s="138"/>
      <c r="N6" s="138"/>
      <c r="O6" s="139"/>
      <c r="P6" s="139"/>
      <c r="Q6" s="140" t="str">
        <f aca="false">IF(OR(LEFT(B6,3)="HBV",LEFT(B6,3)="PHY"),VLOOKUP(D6,Opérateur_Territoire!$B$2:$J$120,6,0),"")</f>
        <v/>
      </c>
      <c r="R6" s="140" t="str">
        <f aca="false">IF(OR(LEFT(B6,3)="HBV",LEFT(B6,3)="PHY"),VLOOKUP(D6,Opérateur_Territoire!$B$2:$J$120,7,0),"")</f>
        <v/>
      </c>
      <c r="S6" s="140"/>
      <c r="T6" s="140" t="str">
        <f aca="false">IF(OR(LEFT(B6,3)="HBV",LEFT(B6,3)="PHY"),VLOOKUP(D6,Opérateur_Territoire!$B$2:$J$120,8,0),"")</f>
        <v/>
      </c>
      <c r="U6" s="140" t="str">
        <f aca="false">IF(OR(LEFT(B6,3)="HBV",LEFT(B6,3)="PHY"),VLOOKUP(D6,Opérateur_Territoire!$B$2:$J$120,9,0),"")</f>
        <v/>
      </c>
      <c r="V6" s="141"/>
      <c r="W6" s="141"/>
      <c r="X6" s="141"/>
      <c r="AMI6" s="19"/>
      <c r="AMJ6" s="19"/>
    </row>
    <row r="7" s="142" customFormat="true" ht="25.5" hidden="false" customHeight="true" outlineLevel="0" collapsed="false">
      <c r="A7" s="135" t="s">
        <v>1236</v>
      </c>
      <c r="B7" s="34" t="str">
        <f aca="false">IF(A7="","saisir code MAEC (colonne A)",RIGHT(A7,4))</f>
        <v>ZIPE</v>
      </c>
      <c r="C7" s="34" t="str">
        <f aca="false">IFERROR(VLOOKUP(LEFT(A7,7),Opérateur_Territoire!$B$2:$D$120,2,0),"à saisir (Opérateur_Territoire)")</f>
        <v>CA 08</v>
      </c>
      <c r="D7" s="34" t="str">
        <f aca="false">LEFT(A7,7)</f>
        <v>GE_08XZ</v>
      </c>
      <c r="E7" s="34" t="str">
        <f aca="false">IFERROR(VLOOKUP(LEFT(A7,7),Opérateur_Territoire!$B$2:$D$120,3,0),"à saisir (Opérateur_Territoire)")</f>
        <v>Ardennes – Zone intermédiaire</v>
      </c>
      <c r="F7" s="35" t="str">
        <f aca="false">IFERROR(VLOOKUP(LEFT(A7,7),Opérateur_Territoire!$B$2:$J$120,6,0),"à saisir (Opérateur_Territoire)")</f>
        <v>Chambre d'agriculture des Ardennes</v>
      </c>
      <c r="G7" s="35" t="str">
        <f aca="false">IFERROR(VLOOKUP(LEFT(A7,7),Opérateur_Territoire!$B$2:$J$120,7,0),"à saisir (Opérateur_Territoire)")</f>
        <v>1 rue Jacquemart Templeux – CS 70733 – 08000 CHARLEVILLE-MEZIERES</v>
      </c>
      <c r="H7" s="35" t="str">
        <f aca="false">IFERROR(VLOOKUP(LEFT(A7,7),Opérateur_Territoire!$B$2:$J$120,8,0),"à saisir (Opérateur_Territoire)")</f>
        <v>03 24 33 71 16 </v>
      </c>
      <c r="I7" s="35" t="str">
        <f aca="false">IFERROR(VLOOKUP(LEFT(A7,7),Opérateur_Territoire!$B$2:$J$120,9,0),"à saisir (Opérateur_Territoire)")</f>
        <v>alexandre.vermeulen@ardennes.chambagri.fr </v>
      </c>
      <c r="J7" s="136"/>
      <c r="K7" s="136"/>
      <c r="L7" s="137"/>
      <c r="M7" s="138"/>
      <c r="N7" s="138"/>
      <c r="O7" s="139"/>
      <c r="P7" s="139"/>
      <c r="Q7" s="140" t="str">
        <f aca="false">IF(OR(LEFT(B7,3)="HBV",LEFT(B7,3)="PHY"),VLOOKUP(D7,Opérateur_Territoire!$B$2:$J$120,6,0),"")</f>
        <v/>
      </c>
      <c r="R7" s="140" t="str">
        <f aca="false">IF(OR(LEFT(B7,3)="HBV",LEFT(B7,3)="PHY"),VLOOKUP(D7,Opérateur_Territoire!$B$2:$J$120,7,0),"")</f>
        <v/>
      </c>
      <c r="S7" s="140"/>
      <c r="T7" s="140" t="str">
        <f aca="false">IF(OR(LEFT(B7,3)="HBV",LEFT(B7,3)="PHY"),VLOOKUP(D7,Opérateur_Territoire!$B$2:$J$120,8,0),"")</f>
        <v/>
      </c>
      <c r="U7" s="140" t="str">
        <f aca="false">IF(OR(LEFT(B7,3)="HBV",LEFT(B7,3)="PHY"),VLOOKUP(D7,Opérateur_Territoire!$B$2:$J$120,9,0),"")</f>
        <v/>
      </c>
      <c r="V7" s="141"/>
      <c r="W7" s="141"/>
      <c r="X7" s="141"/>
      <c r="AMI7" s="19"/>
      <c r="AMJ7" s="19"/>
    </row>
    <row r="8" s="142" customFormat="true" ht="25.5" hidden="false" customHeight="true" outlineLevel="0" collapsed="false">
      <c r="A8" s="135" t="s">
        <v>1237</v>
      </c>
      <c r="B8" s="34" t="str">
        <f aca="false">IF(A8="","saisir code MAEC (colonne A)",RIGHT(A8,4))</f>
        <v>ZIGC</v>
      </c>
      <c r="C8" s="34" t="str">
        <f aca="false">IFERROR(VLOOKUP(LEFT(A8,7),Opérateur_Territoire!$B$2:$D$120,2,0),"à saisir (Opérateur_Territoire)")</f>
        <v>CA 10</v>
      </c>
      <c r="D8" s="34" t="str">
        <f aca="false">LEFT(A8,7)</f>
        <v>GE_10XZ</v>
      </c>
      <c r="E8" s="34" t="str">
        <f aca="false">IFERROR(VLOOKUP(LEFT(A8,7),Opérateur_Territoire!$B$2:$D$120,3,0),"à saisir (Opérateur_Territoire)")</f>
        <v>Aube – Zone intermédiaire</v>
      </c>
      <c r="F8" s="35" t="str">
        <f aca="false">IFERROR(VLOOKUP(LEFT(A8,7),Opérateur_Territoire!$B$2:$J$120,6,0),"à saisir (Opérateur_Territoire)")</f>
        <v>Chambre d'agriculture de l'Aube</v>
      </c>
      <c r="G8" s="35" t="str">
        <f aca="false">IFERROR(VLOOKUP(LEFT(A8,7),Opérateur_Territoire!$B$2:$J$120,7,0),"à saisir (Opérateur_Territoire)")</f>
        <v>Espace Régley – 1 bd Charles Baltet – 10000 TROYES</v>
      </c>
      <c r="H8" s="35" t="str">
        <f aca="false">IFERROR(VLOOKUP(LEFT(A8,7),Opérateur_Territoire!$B$2:$J$120,8,0),"à saisir (Opérateur_Territoire)")</f>
        <v>06 14 43 79 50</v>
      </c>
      <c r="I8" s="35" t="str">
        <f aca="false">IFERROR(VLOOKUP(LEFT(A8,7),Opérateur_Territoire!$B$2:$J$120,9,0),"à saisir (Opérateur_Territoire)")</f>
        <v>jerome.chaumontet@aube.chambagri.fr</v>
      </c>
      <c r="J8" s="136"/>
      <c r="K8" s="136"/>
      <c r="L8" s="137"/>
      <c r="M8" s="143"/>
      <c r="N8" s="143"/>
      <c r="O8" s="139"/>
      <c r="P8" s="139"/>
      <c r="Q8" s="140" t="str">
        <f aca="false">IF(OR(LEFT(B8,3)="HBV",LEFT(B8,3)="PHY"),VLOOKUP(D8,Opérateur_Territoire!$B$2:$J$120,6,0),"")</f>
        <v/>
      </c>
      <c r="R8" s="140" t="str">
        <f aca="false">IF(OR(LEFT(B8,3)="HBV",LEFT(B8,3)="PHY"),VLOOKUP(D8,Opérateur_Territoire!$B$2:$J$120,7,0),"")</f>
        <v/>
      </c>
      <c r="S8" s="140"/>
      <c r="T8" s="140" t="str">
        <f aca="false">IF(OR(LEFT(B8,3)="HBV",LEFT(B8,3)="PHY"),VLOOKUP(D8,Opérateur_Territoire!$B$2:$J$120,8,0),"")</f>
        <v/>
      </c>
      <c r="U8" s="140" t="str">
        <f aca="false">IF(OR(LEFT(B8,3)="HBV",LEFT(B8,3)="PHY"),VLOOKUP(D8,Opérateur_Territoire!$B$2:$J$120,9,0),"")</f>
        <v/>
      </c>
      <c r="V8" s="141"/>
      <c r="W8" s="141"/>
      <c r="X8" s="141"/>
      <c r="AMI8" s="19"/>
      <c r="AMJ8" s="19"/>
    </row>
    <row r="9" s="142" customFormat="true" ht="25.5" hidden="false" customHeight="true" outlineLevel="0" collapsed="false">
      <c r="A9" s="135" t="s">
        <v>1238</v>
      </c>
      <c r="B9" s="34" t="str">
        <f aca="false">IF(A9="","saisir code MAEC (colonne A)",RIGHT(A9,4))</f>
        <v>ZIPE</v>
      </c>
      <c r="C9" s="34" t="str">
        <f aca="false">IFERROR(VLOOKUP(LEFT(A9,7),Opérateur_Territoire!$B$2:$D$120,2,0),"à saisir (Opérateur_Territoire)")</f>
        <v>CA 10</v>
      </c>
      <c r="D9" s="34" t="str">
        <f aca="false">LEFT(A9,7)</f>
        <v>GE_10XZ</v>
      </c>
      <c r="E9" s="34" t="str">
        <f aca="false">IFERROR(VLOOKUP(LEFT(A9,7),Opérateur_Territoire!$B$2:$D$120,3,0),"à saisir (Opérateur_Territoire)")</f>
        <v>Aube – Zone intermédiaire</v>
      </c>
      <c r="F9" s="35" t="str">
        <f aca="false">IFERROR(VLOOKUP(LEFT(A9,7),Opérateur_Territoire!$B$2:$J$120,6,0),"à saisir (Opérateur_Territoire)")</f>
        <v>Chambre d'agriculture de l'Aube</v>
      </c>
      <c r="G9" s="35" t="str">
        <f aca="false">IFERROR(VLOOKUP(LEFT(A9,7),Opérateur_Territoire!$B$2:$J$120,7,0),"à saisir (Opérateur_Territoire)")</f>
        <v>Espace Régley – 1 bd Charles Baltet – 10000 TROYES</v>
      </c>
      <c r="H9" s="35" t="str">
        <f aca="false">IFERROR(VLOOKUP(LEFT(A9,7),Opérateur_Territoire!$B$2:$J$120,8,0),"à saisir (Opérateur_Territoire)")</f>
        <v>06 14 43 79 50</v>
      </c>
      <c r="I9" s="35" t="str">
        <f aca="false">IFERROR(VLOOKUP(LEFT(A9,7),Opérateur_Territoire!$B$2:$J$120,9,0),"à saisir (Opérateur_Territoire)")</f>
        <v>jerome.chaumontet@aube.chambagri.fr</v>
      </c>
      <c r="J9" s="136"/>
      <c r="K9" s="136"/>
      <c r="L9" s="137"/>
      <c r="M9" s="143"/>
      <c r="N9" s="143"/>
      <c r="O9" s="139"/>
      <c r="P9" s="139"/>
      <c r="Q9" s="140" t="str">
        <f aca="false">IF(OR(LEFT(B9,3)="HBV",LEFT(B9,3)="PHY"),VLOOKUP(D9,Opérateur_Territoire!$B$2:$J$120,6,0),"")</f>
        <v/>
      </c>
      <c r="R9" s="140" t="str">
        <f aca="false">IF(OR(LEFT(B9,3)="HBV",LEFT(B9,3)="PHY"),VLOOKUP(D9,Opérateur_Territoire!$B$2:$J$120,7,0),"")</f>
        <v/>
      </c>
      <c r="S9" s="140"/>
      <c r="T9" s="140" t="str">
        <f aca="false">IF(OR(LEFT(B9,3)="HBV",LEFT(B9,3)="PHY"),VLOOKUP(D9,Opérateur_Territoire!$B$2:$J$120,8,0),"")</f>
        <v/>
      </c>
      <c r="U9" s="140" t="str">
        <f aca="false">IF(OR(LEFT(B9,3)="HBV",LEFT(B9,3)="PHY"),VLOOKUP(D9,Opérateur_Territoire!$B$2:$J$120,9,0),"")</f>
        <v/>
      </c>
      <c r="V9" s="141"/>
      <c r="W9" s="141"/>
      <c r="X9" s="141"/>
      <c r="AMI9" s="19"/>
      <c r="AMJ9" s="19"/>
    </row>
    <row r="10" s="142" customFormat="true" ht="25.5" hidden="false" customHeight="true" outlineLevel="0" collapsed="false">
      <c r="A10" s="135" t="s">
        <v>1239</v>
      </c>
      <c r="B10" s="34" t="str">
        <f aca="false">IF(A10="","saisir code MAEC (colonne A)",RIGHT(A10,4))</f>
        <v>HBV2</v>
      </c>
      <c r="C10" s="34" t="str">
        <f aca="false">IFERROR(VLOOKUP(LEFT(A10,7),Opérateur_Territoire!$B$2:$D$120,2,0),"à saisir (Opérateur_Territoire)")</f>
        <v>CA 52</v>
      </c>
      <c r="D10" s="34" t="str">
        <f aca="false">LEFT(A10,7)</f>
        <v>GE_521H</v>
      </c>
      <c r="E10" s="34" t="str">
        <f aca="false">IFERROR(VLOOKUP(LEFT(A10,7),Opérateur_Territoire!$B$2:$D$120,3,0),"à saisir (Opérateur_Territoire)")</f>
        <v>Haute-Marne – Herbe, élevage, infrastructures agro-écologiques (Agence de l'eau Rhin-Meuse)</v>
      </c>
      <c r="F10" s="35" t="str">
        <f aca="false">IFERROR(VLOOKUP(LEFT(A10,7),Opérateur_Territoire!$B$2:$J$120,6,0),"à saisir (Opérateur_Territoire)")</f>
        <v>Chambre d'agriculture de la Haute-Marne</v>
      </c>
      <c r="G10" s="35" t="str">
        <f aca="false">IFERROR(VLOOKUP(LEFT(A10,7),Opérateur_Territoire!$B$2:$J$120,7,0),"à saisir (Opérateur_Territoire)")</f>
        <v>26 avenue du 109° RI – BP 82138 – 52011 CHAUMONT Cedex 09</v>
      </c>
      <c r="H10" s="35" t="str">
        <f aca="false">IFERROR(VLOOKUP(LEFT(A10,7),Opérateur_Territoire!$B$2:$J$120,8,0),"à saisir (Opérateur_Territoire)")</f>
        <v>06.09.75.20.82 – 06.03.91.73.85</v>
      </c>
      <c r="I10" s="35" t="str">
        <f aca="false">IFERROR(VLOOKUP(LEFT(A10,7),Opérateur_Territoire!$B$2:$J$120,9,0),"à saisir (Opérateur_Territoire)")</f>
        <v>cdoubre@haute-marne.chambagri.fr ; jherel@haute-marne.chambagri.fr</v>
      </c>
      <c r="J10" s="136"/>
      <c r="K10" s="136"/>
      <c r="L10" s="137"/>
      <c r="M10" s="138"/>
      <c r="N10" s="138"/>
      <c r="O10" s="139"/>
      <c r="P10" s="139"/>
      <c r="Q10" s="140" t="str">
        <f aca="false">IF(OR(LEFT(B10,3)="HBV",LEFT(B10,3)="PHY"),VLOOKUP(D10,Opérateur_Territoire!$B$2:$J$120,6,0),"")</f>
        <v>Chambre d'agriculture de la Haute-Marne</v>
      </c>
      <c r="R10" s="140" t="str">
        <f aca="false">IF(OR(LEFT(B10,3)="HBV",LEFT(B10,3)="PHY"),VLOOKUP(D10,Opérateur_Territoire!$B$2:$J$120,7,0),"")</f>
        <v>26 avenue du 109° RI – BP 82138 – 52011 CHAUMONT Cedex 09</v>
      </c>
      <c r="S10" s="140"/>
      <c r="T10" s="140" t="str">
        <f aca="false">IF(OR(LEFT(B10,3)="HBV",LEFT(B10,3)="PHY"),VLOOKUP(D10,Opérateur_Territoire!$B$2:$J$120,8,0),"")</f>
        <v>06.09.75.20.82 – 06.03.91.73.85</v>
      </c>
      <c r="U10" s="140" t="str">
        <f aca="false">IF(OR(LEFT(B10,3)="HBV",LEFT(B10,3)="PHY"),VLOOKUP(D10,Opérateur_Territoire!$B$2:$J$120,9,0),"")</f>
        <v>cdoubre@haute-marne.chambagri.fr ; jherel@haute-marne.chambagri.fr</v>
      </c>
      <c r="V10" s="141"/>
      <c r="W10" s="141"/>
      <c r="X10" s="141"/>
      <c r="AMI10" s="19"/>
      <c r="AMJ10" s="19"/>
    </row>
    <row r="11" s="142" customFormat="true" ht="25.5" hidden="false" customHeight="true" outlineLevel="0" collapsed="false">
      <c r="A11" s="135" t="s">
        <v>1240</v>
      </c>
      <c r="B11" s="34" t="str">
        <f aca="false">IF(A11="","saisir code MAEC (colonne A)",RIGHT(A11,4))</f>
        <v>HBV3</v>
      </c>
      <c r="C11" s="34" t="str">
        <f aca="false">IFERROR(VLOOKUP(LEFT(A11,7),Opérateur_Territoire!$B$2:$D$120,2,0),"à saisir (Opérateur_Territoire)")</f>
        <v>CA 52</v>
      </c>
      <c r="D11" s="34" t="str">
        <f aca="false">LEFT(A11,7)</f>
        <v>GE_521H</v>
      </c>
      <c r="E11" s="34" t="str">
        <f aca="false">IFERROR(VLOOKUP(LEFT(A11,7),Opérateur_Territoire!$B$2:$D$120,3,0),"à saisir (Opérateur_Territoire)")</f>
        <v>Haute-Marne – Herbe, élevage, infrastructures agro-écologiques (Agence de l'eau Rhin-Meuse)</v>
      </c>
      <c r="F11" s="35" t="str">
        <f aca="false">IFERROR(VLOOKUP(LEFT(A11,7),Opérateur_Territoire!$B$2:$J$120,6,0),"à saisir (Opérateur_Territoire)")</f>
        <v>Chambre d'agriculture de la Haute-Marne</v>
      </c>
      <c r="G11" s="35" t="str">
        <f aca="false">IFERROR(VLOOKUP(LEFT(A11,7),Opérateur_Territoire!$B$2:$J$120,7,0),"à saisir (Opérateur_Territoire)")</f>
        <v>26 avenue du 109° RI – BP 82138 – 52011 CHAUMONT Cedex 09</v>
      </c>
      <c r="H11" s="35" t="str">
        <f aca="false">IFERROR(VLOOKUP(LEFT(A11,7),Opérateur_Territoire!$B$2:$J$120,8,0),"à saisir (Opérateur_Territoire)")</f>
        <v>06.09.75.20.82 – 06.03.91.73.85</v>
      </c>
      <c r="I11" s="35" t="str">
        <f aca="false">IFERROR(VLOOKUP(LEFT(A11,7),Opérateur_Territoire!$B$2:$J$120,9,0),"à saisir (Opérateur_Territoire)")</f>
        <v>cdoubre@haute-marne.chambagri.fr ; jherel@haute-marne.chambagri.fr</v>
      </c>
      <c r="J11" s="136"/>
      <c r="K11" s="136"/>
      <c r="L11" s="137"/>
      <c r="M11" s="138"/>
      <c r="N11" s="138"/>
      <c r="O11" s="139"/>
      <c r="P11" s="139"/>
      <c r="Q11" s="140" t="str">
        <f aca="false">IF(OR(LEFT(B11,3)="HBV",LEFT(B11,3)="PHY"),VLOOKUP(D11,Opérateur_Territoire!$B$2:$J$120,6,0),"")</f>
        <v>Chambre d'agriculture de la Haute-Marne</v>
      </c>
      <c r="R11" s="140" t="str">
        <f aca="false">IF(OR(LEFT(B11,3)="HBV",LEFT(B11,3)="PHY"),VLOOKUP(D11,Opérateur_Territoire!$B$2:$J$120,7,0),"")</f>
        <v>26 avenue du 109° RI – BP 82138 – 52011 CHAUMONT Cedex 09</v>
      </c>
      <c r="S11" s="140"/>
      <c r="T11" s="140" t="str">
        <f aca="false">IF(OR(LEFT(B11,3)="HBV",LEFT(B11,3)="PHY"),VLOOKUP(D11,Opérateur_Territoire!$B$2:$J$120,8,0),"")</f>
        <v>06.09.75.20.82 – 06.03.91.73.85</v>
      </c>
      <c r="U11" s="140" t="str">
        <f aca="false">IF(OR(LEFT(B11,3)="HBV",LEFT(B11,3)="PHY"),VLOOKUP(D11,Opérateur_Territoire!$B$2:$J$120,9,0),"")</f>
        <v>cdoubre@haute-marne.chambagri.fr ; jherel@haute-marne.chambagri.fr</v>
      </c>
      <c r="V11" s="141"/>
      <c r="W11" s="141"/>
      <c r="X11" s="141"/>
      <c r="AMI11" s="19"/>
      <c r="AMJ11" s="19"/>
    </row>
    <row r="12" s="142" customFormat="true" ht="25.5" hidden="false" customHeight="true" outlineLevel="0" collapsed="false">
      <c r="A12" s="135" t="s">
        <v>1241</v>
      </c>
      <c r="B12" s="34" t="str">
        <f aca="false">IF(A12="","saisir code MAEC (colonne A)",RIGHT(A12,4))</f>
        <v>HBV2</v>
      </c>
      <c r="C12" s="34" t="str">
        <f aca="false">IFERROR(VLOOKUP(LEFT(A12,7),Opérateur_Territoire!$B$2:$D$120,2,0),"à saisir (Opérateur_Territoire)")</f>
        <v>CA 52</v>
      </c>
      <c r="D12" s="34" t="str">
        <f aca="false">LEFT(A12,7)</f>
        <v>GE_52XE</v>
      </c>
      <c r="E12" s="34" t="str">
        <f aca="false">IFERROR(VLOOKUP(LEFT(A12,7),Opérateur_Territoire!$B$2:$D$120,3,0),"à saisir (Opérateur_Territoire)")</f>
        <v>Haute-Marne – Captages Seine-Normandie</v>
      </c>
      <c r="F12" s="35" t="str">
        <f aca="false">IFERROR(VLOOKUP(LEFT(A12,7),Opérateur_Territoire!$B$2:$J$120,6,0),"à saisir (Opérateur_Territoire)")</f>
        <v>Chambre d'agriculture de la Haute-Marne</v>
      </c>
      <c r="G12" s="35" t="str">
        <f aca="false">IFERROR(VLOOKUP(LEFT(A12,7),Opérateur_Territoire!$B$2:$J$120,7,0),"à saisir (Opérateur_Territoire)")</f>
        <v>26 avenue du 109° RI – BP 82138 – 52011 CHAUMONT Cedex 09</v>
      </c>
      <c r="H12" s="35" t="str">
        <f aca="false">IFERROR(VLOOKUP(LEFT(A12,7),Opérateur_Territoire!$B$2:$J$120,8,0),"à saisir (Opérateur_Territoire)")</f>
        <v>03.25.35.00.60</v>
      </c>
      <c r="I12" s="35" t="str">
        <f aca="false">IFERROR(VLOOKUP(LEFT(A12,7),Opérateur_Territoire!$B$2:$J$120,9,0),"à saisir (Opérateur_Territoire)")</f>
        <v>accueil@haute-marne.chambagri.fr</v>
      </c>
      <c r="J12" s="136"/>
      <c r="K12" s="136"/>
      <c r="L12" s="137"/>
      <c r="M12" s="143"/>
      <c r="N12" s="143"/>
      <c r="O12" s="139"/>
      <c r="P12" s="139"/>
      <c r="Q12" s="140" t="str">
        <f aca="false">IF(OR(LEFT(B12,3)="HBV",LEFT(B12,3)="PHY"),VLOOKUP(D12,Opérateur_Territoire!$B$2:$J$120,6,0),"")</f>
        <v>Chambre d'agriculture de la Haute-Marne</v>
      </c>
      <c r="R12" s="140" t="str">
        <f aca="false">IF(OR(LEFT(B12,3)="HBV",LEFT(B12,3)="PHY"),VLOOKUP(D12,Opérateur_Territoire!$B$2:$J$120,7,0),"")</f>
        <v>26 avenue du 109° RI – BP 82138 – 52011 CHAUMONT Cedex 09</v>
      </c>
      <c r="S12" s="140"/>
      <c r="T12" s="140" t="str">
        <f aca="false">IF(OR(LEFT(B12,3)="HBV",LEFT(B12,3)="PHY"),VLOOKUP(D12,Opérateur_Territoire!$B$2:$J$120,8,0),"")</f>
        <v>03.25.35.00.60</v>
      </c>
      <c r="U12" s="140" t="str">
        <f aca="false">IF(OR(LEFT(B12,3)="HBV",LEFT(B12,3)="PHY"),VLOOKUP(D12,Opérateur_Territoire!$B$2:$J$120,9,0),"")</f>
        <v>accueil@haute-marne.chambagri.fr</v>
      </c>
      <c r="V12" s="141"/>
      <c r="W12" s="141"/>
      <c r="X12" s="141"/>
      <c r="AMI12" s="19"/>
      <c r="AMJ12" s="19"/>
    </row>
    <row r="13" s="142" customFormat="true" ht="25.5" hidden="false" customHeight="true" outlineLevel="0" collapsed="false">
      <c r="A13" s="144" t="s">
        <v>1242</v>
      </c>
      <c r="B13" s="34" t="str">
        <f aca="false">IF(A13="","saisir code MAEC (colonne A)",RIGHT(A13,4))</f>
        <v>HBV3</v>
      </c>
      <c r="C13" s="34" t="str">
        <f aca="false">IFERROR(VLOOKUP(LEFT(A13,7),Opérateur_Territoire!$B$2:$D$120,2,0),"à saisir (Opérateur_Territoire)")</f>
        <v>CA 52</v>
      </c>
      <c r="D13" s="34" t="str">
        <f aca="false">LEFT(A13,7)</f>
        <v>GE_52XE</v>
      </c>
      <c r="E13" s="34" t="str">
        <f aca="false">IFERROR(VLOOKUP(LEFT(A13,7),Opérateur_Territoire!$B$2:$D$120,3,0),"à saisir (Opérateur_Territoire)")</f>
        <v>Haute-Marne – Captages Seine-Normandie</v>
      </c>
      <c r="F13" s="35" t="str">
        <f aca="false">IFERROR(VLOOKUP(LEFT(A13,7),Opérateur_Territoire!$B$2:$J$120,6,0),"à saisir (Opérateur_Territoire)")</f>
        <v>Chambre d'agriculture de la Haute-Marne</v>
      </c>
      <c r="G13" s="35" t="str">
        <f aca="false">IFERROR(VLOOKUP(LEFT(A13,7),Opérateur_Territoire!$B$2:$J$120,7,0),"à saisir (Opérateur_Territoire)")</f>
        <v>26 avenue du 109° RI – BP 82138 – 52011 CHAUMONT Cedex 09</v>
      </c>
      <c r="H13" s="35" t="str">
        <f aca="false">IFERROR(VLOOKUP(LEFT(A13,7),Opérateur_Territoire!$B$2:$J$120,8,0),"à saisir (Opérateur_Territoire)")</f>
        <v>03.25.35.00.60</v>
      </c>
      <c r="I13" s="35" t="str">
        <f aca="false">IFERROR(VLOOKUP(LEFT(A13,7),Opérateur_Territoire!$B$2:$J$120,9,0),"à saisir (Opérateur_Territoire)")</f>
        <v>accueil@haute-marne.chambagri.fr</v>
      </c>
      <c r="J13" s="136"/>
      <c r="K13" s="136"/>
      <c r="L13" s="137"/>
      <c r="M13" s="138"/>
      <c r="N13" s="138"/>
      <c r="O13" s="139"/>
      <c r="P13" s="139"/>
      <c r="Q13" s="140" t="str">
        <f aca="false">IF(OR(LEFT(B13,3)="HBV",LEFT(B13,3)="PHY"),VLOOKUP(D13,Opérateur_Territoire!$B$2:$J$120,6,0),"")</f>
        <v>Chambre d'agriculture de la Haute-Marne</v>
      </c>
      <c r="R13" s="140" t="str">
        <f aca="false">IF(OR(LEFT(B13,3)="HBV",LEFT(B13,3)="PHY"),VLOOKUP(D13,Opérateur_Territoire!$B$2:$J$120,7,0),"")</f>
        <v>26 avenue du 109° RI – BP 82138 – 52011 CHAUMONT Cedex 09</v>
      </c>
      <c r="S13" s="140"/>
      <c r="T13" s="140" t="str">
        <f aca="false">IF(OR(LEFT(B13,3)="HBV",LEFT(B13,3)="PHY"),VLOOKUP(D13,Opérateur_Territoire!$B$2:$J$120,8,0),"")</f>
        <v>03.25.35.00.60</v>
      </c>
      <c r="U13" s="140" t="str">
        <f aca="false">IF(OR(LEFT(B13,3)="HBV",LEFT(B13,3)="PHY"),VLOOKUP(D13,Opérateur_Territoire!$B$2:$J$120,9,0),"")</f>
        <v>accueil@haute-marne.chambagri.fr</v>
      </c>
      <c r="V13" s="141"/>
      <c r="W13" s="141"/>
      <c r="X13" s="141"/>
      <c r="AMI13" s="19"/>
      <c r="AMJ13" s="19"/>
    </row>
    <row r="14" s="142" customFormat="true" ht="25.5" hidden="false" customHeight="true" outlineLevel="0" collapsed="false">
      <c r="A14" s="144" t="s">
        <v>1243</v>
      </c>
      <c r="B14" s="34" t="str">
        <f aca="false">IF(A14="","saisir code MAEC (colonne A)",RIGHT(A14,4))</f>
        <v>HBV2</v>
      </c>
      <c r="C14" s="34" t="str">
        <f aca="false">IFERROR(VLOOKUP(LEFT(A14,7),Opérateur_Territoire!$B$2:$D$120,2,0),"à saisir (Opérateur_Territoire)")</f>
        <v>CA 52</v>
      </c>
      <c r="D14" s="34" t="str">
        <f aca="false">LEFT(A14,7)</f>
        <v>GE_52XH</v>
      </c>
      <c r="E14" s="34" t="str">
        <f aca="false">IFERROR(VLOOKUP(LEFT(A14,7),Opérateur_Territoire!$B$2:$D$120,3,0),"à saisir (Opérateur_Territoire)")</f>
        <v>Haute-Marne – Herbe, élevage, infrastructures agro-écologiques</v>
      </c>
      <c r="F14" s="35" t="str">
        <f aca="false">IFERROR(VLOOKUP(LEFT(A14,7),Opérateur_Territoire!$B$2:$J$120,6,0),"à saisir (Opérateur_Territoire)")</f>
        <v>Chambre d'agriculture de la Haute-Marne</v>
      </c>
      <c r="G14" s="35" t="str">
        <f aca="false">IFERROR(VLOOKUP(LEFT(A14,7),Opérateur_Territoire!$B$2:$J$120,7,0),"à saisir (Opérateur_Territoire)")</f>
        <v>26 avenue du 109° RI – BP 82138 – 52011 CHAUMONT Cedex 09</v>
      </c>
      <c r="H14" s="35" t="str">
        <f aca="false">IFERROR(VLOOKUP(LEFT(A14,7),Opérateur_Territoire!$B$2:$J$120,8,0),"à saisir (Opérateur_Territoire)")</f>
        <v>06.09.75.20.82 – 06.03.91.73.85</v>
      </c>
      <c r="I14" s="35" t="str">
        <f aca="false">IFERROR(VLOOKUP(LEFT(A14,7),Opérateur_Territoire!$B$2:$J$120,9,0),"à saisir (Opérateur_Territoire)")</f>
        <v>cdoubre@haute-marne.chambagri.fr ; jherel@haute-marne.chambagri.fr</v>
      </c>
      <c r="J14" s="136"/>
      <c r="K14" s="136"/>
      <c r="L14" s="137"/>
      <c r="M14" s="138"/>
      <c r="N14" s="138"/>
      <c r="O14" s="139"/>
      <c r="P14" s="139"/>
      <c r="Q14" s="140" t="str">
        <f aca="false">IF(OR(LEFT(B14,3)="HBV",LEFT(B14,3)="PHY"),VLOOKUP(D14,Opérateur_Territoire!$B$2:$J$120,6,0),"")</f>
        <v>Chambre d'agriculture de la Haute-Marne</v>
      </c>
      <c r="R14" s="140" t="str">
        <f aca="false">IF(OR(LEFT(B14,3)="HBV",LEFT(B14,3)="PHY"),VLOOKUP(D14,Opérateur_Territoire!$B$2:$J$120,7,0),"")</f>
        <v>26 avenue du 109° RI – BP 82138 – 52011 CHAUMONT Cedex 09</v>
      </c>
      <c r="S14" s="140"/>
      <c r="T14" s="140" t="str">
        <f aca="false">IF(OR(LEFT(B14,3)="HBV",LEFT(B14,3)="PHY"),VLOOKUP(D14,Opérateur_Territoire!$B$2:$J$120,8,0),"")</f>
        <v>06.09.75.20.82 – 06.03.91.73.85</v>
      </c>
      <c r="U14" s="140" t="str">
        <f aca="false">IF(OR(LEFT(B14,3)="HBV",LEFT(B14,3)="PHY"),VLOOKUP(D14,Opérateur_Territoire!$B$2:$J$120,9,0),"")</f>
        <v>cdoubre@haute-marne.chambagri.fr ; jherel@haute-marne.chambagri.fr</v>
      </c>
      <c r="V14" s="141"/>
      <c r="W14" s="141"/>
      <c r="X14" s="141"/>
      <c r="AMI14" s="19"/>
      <c r="AMJ14" s="19"/>
    </row>
    <row r="15" s="142" customFormat="true" ht="25.5" hidden="false" customHeight="true" outlineLevel="0" collapsed="false">
      <c r="A15" s="135" t="s">
        <v>1244</v>
      </c>
      <c r="B15" s="34" t="str">
        <f aca="false">IF(A15="","saisir code MAEC (colonne A)",RIGHT(A15,4))</f>
        <v>HBV3</v>
      </c>
      <c r="C15" s="34" t="str">
        <f aca="false">IFERROR(VLOOKUP(LEFT(A15,7),Opérateur_Territoire!$B$2:$D$120,2,0),"à saisir (Opérateur_Territoire)")</f>
        <v>CA 52</v>
      </c>
      <c r="D15" s="34" t="str">
        <f aca="false">LEFT(A15,7)</f>
        <v>GE_52XH</v>
      </c>
      <c r="E15" s="34" t="str">
        <f aca="false">IFERROR(VLOOKUP(LEFT(A15,7),Opérateur_Territoire!$B$2:$D$120,3,0),"à saisir (Opérateur_Territoire)")</f>
        <v>Haute-Marne – Herbe, élevage, infrastructures agro-écologiques</v>
      </c>
      <c r="F15" s="35" t="str">
        <f aca="false">IFERROR(VLOOKUP(LEFT(A15,7),Opérateur_Territoire!$B$2:$J$120,6,0),"à saisir (Opérateur_Territoire)")</f>
        <v>Chambre d'agriculture de la Haute-Marne</v>
      </c>
      <c r="G15" s="35" t="str">
        <f aca="false">IFERROR(VLOOKUP(LEFT(A15,7),Opérateur_Territoire!$B$2:$J$120,7,0),"à saisir (Opérateur_Territoire)")</f>
        <v>26 avenue du 109° RI – BP 82138 – 52011 CHAUMONT Cedex 09</v>
      </c>
      <c r="H15" s="35" t="str">
        <f aca="false">IFERROR(VLOOKUP(LEFT(A15,7),Opérateur_Territoire!$B$2:$J$120,8,0),"à saisir (Opérateur_Territoire)")</f>
        <v>06.09.75.20.82 – 06.03.91.73.85</v>
      </c>
      <c r="I15" s="35" t="str">
        <f aca="false">IFERROR(VLOOKUP(LEFT(A15,7),Opérateur_Territoire!$B$2:$J$120,9,0),"à saisir (Opérateur_Territoire)")</f>
        <v>cdoubre@haute-marne.chambagri.fr ; jherel@haute-marne.chambagri.fr</v>
      </c>
      <c r="J15" s="136"/>
      <c r="K15" s="136"/>
      <c r="L15" s="137"/>
      <c r="M15" s="138"/>
      <c r="N15" s="138"/>
      <c r="O15" s="139"/>
      <c r="P15" s="139"/>
      <c r="Q15" s="140" t="str">
        <f aca="false">IF(OR(LEFT(B15,3)="HBV",LEFT(B15,3)="PHY"),VLOOKUP(D15,Opérateur_Territoire!$B$2:$J$120,6,0),"")</f>
        <v>Chambre d'agriculture de la Haute-Marne</v>
      </c>
      <c r="R15" s="140" t="str">
        <f aca="false">IF(OR(LEFT(B15,3)="HBV",LEFT(B15,3)="PHY"),VLOOKUP(D15,Opérateur_Territoire!$B$2:$J$120,7,0),"")</f>
        <v>26 avenue du 109° RI – BP 82138 – 52011 CHAUMONT Cedex 09</v>
      </c>
      <c r="S15" s="140"/>
      <c r="T15" s="140" t="str">
        <f aca="false">IF(OR(LEFT(B15,3)="HBV",LEFT(B15,3)="PHY"),VLOOKUP(D15,Opérateur_Territoire!$B$2:$J$120,8,0),"")</f>
        <v>06.09.75.20.82 – 06.03.91.73.85</v>
      </c>
      <c r="U15" s="140" t="str">
        <f aca="false">IF(OR(LEFT(B15,3)="HBV",LEFT(B15,3)="PHY"),VLOOKUP(D15,Opérateur_Territoire!$B$2:$J$120,9,0),"")</f>
        <v>cdoubre@haute-marne.chambagri.fr ; jherel@haute-marne.chambagri.fr</v>
      </c>
      <c r="V15" s="141"/>
      <c r="W15" s="141"/>
      <c r="X15" s="141"/>
      <c r="AMI15" s="19"/>
      <c r="AMJ15" s="19"/>
    </row>
    <row r="16" s="142" customFormat="true" ht="25.5" hidden="false" customHeight="true" outlineLevel="0" collapsed="false">
      <c r="A16" s="135" t="s">
        <v>1245</v>
      </c>
      <c r="B16" s="34" t="str">
        <f aca="false">IF(A16="","saisir code MAEC (colonne A)",RIGHT(A16,4))</f>
        <v>ZIGC</v>
      </c>
      <c r="C16" s="34" t="str">
        <f aca="false">IFERROR(VLOOKUP(LEFT(A16,7),Opérateur_Territoire!$B$2:$D$120,2,0),"à saisir (Opérateur_Territoire)")</f>
        <v>CA 52</v>
      </c>
      <c r="D16" s="34" t="str">
        <f aca="false">LEFT(A16,7)</f>
        <v>GE_52XZ</v>
      </c>
      <c r="E16" s="34" t="str">
        <f aca="false">IFERROR(VLOOKUP(LEFT(A16,7),Opérateur_Territoire!$B$2:$D$120,3,0),"à saisir (Opérateur_Territoire)")</f>
        <v>Haute-Marne – Zone intermédiaire</v>
      </c>
      <c r="F16" s="35" t="str">
        <f aca="false">IFERROR(VLOOKUP(LEFT(A16,7),Opérateur_Territoire!$B$2:$J$120,6,0),"à saisir (Opérateur_Territoire)")</f>
        <v>Chambre d'agriculture de la Haute-Marne</v>
      </c>
      <c r="G16" s="35" t="str">
        <f aca="false">IFERROR(VLOOKUP(LEFT(A16,7),Opérateur_Territoire!$B$2:$J$120,7,0),"à saisir (Opérateur_Territoire)")</f>
        <v>26 avenue du 109° RI – BP 82138 – 52011 CHAUMONT Cedex 09</v>
      </c>
      <c r="H16" s="35" t="str">
        <f aca="false">IFERROR(VLOOKUP(LEFT(A16,7),Opérateur_Territoire!$B$2:$J$120,8,0),"à saisir (Opérateur_Territoire)")</f>
        <v>06.09.75.20.82 – 06.03.91.73.85</v>
      </c>
      <c r="I16" s="35" t="str">
        <f aca="false">IFERROR(VLOOKUP(LEFT(A16,7),Opérateur_Territoire!$B$2:$J$120,9,0),"à saisir (Opérateur_Territoire)")</f>
        <v>cdoubre@haute-marne.chambagri.fr ; jherel@haute-marne.chambagri.fr</v>
      </c>
      <c r="J16" s="136"/>
      <c r="K16" s="136"/>
      <c r="L16" s="137"/>
      <c r="M16" s="138"/>
      <c r="N16" s="138"/>
      <c r="O16" s="139"/>
      <c r="P16" s="139"/>
      <c r="Q16" s="140" t="str">
        <f aca="false">IF(OR(LEFT(B16,3)="HBV",LEFT(B16,3)="PHY"),VLOOKUP(D16,Opérateur_Territoire!$B$2:$J$120,6,0),"")</f>
        <v/>
      </c>
      <c r="R16" s="140" t="str">
        <f aca="false">IF(OR(LEFT(B16,3)="HBV",LEFT(B16,3)="PHY"),VLOOKUP(D16,Opérateur_Territoire!$B$2:$J$120,7,0),"")</f>
        <v/>
      </c>
      <c r="S16" s="140"/>
      <c r="T16" s="140" t="str">
        <f aca="false">IF(OR(LEFT(B16,3)="HBV",LEFT(B16,3)="PHY"),VLOOKUP(D16,Opérateur_Territoire!$B$2:$J$120,8,0),"")</f>
        <v/>
      </c>
      <c r="U16" s="140" t="str">
        <f aca="false">IF(OR(LEFT(B16,3)="HBV",LEFT(B16,3)="PHY"),VLOOKUP(D16,Opérateur_Territoire!$B$2:$J$120,9,0),"")</f>
        <v/>
      </c>
      <c r="V16" s="141"/>
      <c r="W16" s="141"/>
      <c r="X16" s="141"/>
      <c r="AMI16" s="19"/>
      <c r="AMJ16" s="19"/>
    </row>
    <row r="17" s="142" customFormat="true" ht="25.5" hidden="false" customHeight="true" outlineLevel="0" collapsed="false">
      <c r="A17" s="135" t="s">
        <v>1246</v>
      </c>
      <c r="B17" s="34" t="str">
        <f aca="false">IF(A17="","saisir code MAEC (colonne A)",RIGHT(A17,4))</f>
        <v>ZIPE</v>
      </c>
      <c r="C17" s="34" t="str">
        <f aca="false">IFERROR(VLOOKUP(LEFT(A17,7),Opérateur_Territoire!$B$2:$D$120,2,0),"à saisir (Opérateur_Territoire)")</f>
        <v>CA 52</v>
      </c>
      <c r="D17" s="34" t="str">
        <f aca="false">LEFT(A17,7)</f>
        <v>GE_52XZ</v>
      </c>
      <c r="E17" s="34" t="str">
        <f aca="false">IFERROR(VLOOKUP(LEFT(A17,7),Opérateur_Territoire!$B$2:$D$120,3,0),"à saisir (Opérateur_Territoire)")</f>
        <v>Haute-Marne – Zone intermédiaire</v>
      </c>
      <c r="F17" s="35" t="str">
        <f aca="false">IFERROR(VLOOKUP(LEFT(A17,7),Opérateur_Territoire!$B$2:$J$120,6,0),"à saisir (Opérateur_Territoire)")</f>
        <v>Chambre d'agriculture de la Haute-Marne</v>
      </c>
      <c r="G17" s="35" t="str">
        <f aca="false">IFERROR(VLOOKUP(LEFT(A17,7),Opérateur_Territoire!$B$2:$J$120,7,0),"à saisir (Opérateur_Territoire)")</f>
        <v>26 avenue du 109° RI – BP 82138 – 52011 CHAUMONT Cedex 09</v>
      </c>
      <c r="H17" s="35" t="str">
        <f aca="false">IFERROR(VLOOKUP(LEFT(A17,7),Opérateur_Territoire!$B$2:$J$120,8,0),"à saisir (Opérateur_Territoire)")</f>
        <v>06.09.75.20.82 – 06.03.91.73.85</v>
      </c>
      <c r="I17" s="35" t="str">
        <f aca="false">IFERROR(VLOOKUP(LEFT(A17,7),Opérateur_Territoire!$B$2:$J$120,9,0),"à saisir (Opérateur_Territoire)")</f>
        <v>cdoubre@haute-marne.chambagri.fr ; jherel@haute-marne.chambagri.fr</v>
      </c>
      <c r="J17" s="136"/>
      <c r="K17" s="136"/>
      <c r="L17" s="137"/>
      <c r="M17" s="138"/>
      <c r="N17" s="138"/>
      <c r="O17" s="139"/>
      <c r="P17" s="139"/>
      <c r="Q17" s="140" t="str">
        <f aca="false">IF(OR(LEFT(B17,3)="HBV",LEFT(B17,3)="PHY"),VLOOKUP(D17,Opérateur_Territoire!$B$2:$J$120,6,0),"")</f>
        <v/>
      </c>
      <c r="R17" s="140" t="str">
        <f aca="false">IF(OR(LEFT(B17,3)="HBV",LEFT(B17,3)="PHY"),VLOOKUP(D17,Opérateur_Territoire!$B$2:$J$120,7,0),"")</f>
        <v/>
      </c>
      <c r="S17" s="140"/>
      <c r="T17" s="140" t="str">
        <f aca="false">IF(OR(LEFT(B17,3)="HBV",LEFT(B17,3)="PHY"),VLOOKUP(D17,Opérateur_Territoire!$B$2:$J$120,8,0),"")</f>
        <v/>
      </c>
      <c r="U17" s="140" t="str">
        <f aca="false">IF(OR(LEFT(B17,3)="HBV",LEFT(B17,3)="PHY"),VLOOKUP(D17,Opérateur_Territoire!$B$2:$J$120,9,0),"")</f>
        <v/>
      </c>
      <c r="V17" s="141"/>
      <c r="W17" s="141"/>
      <c r="X17" s="141"/>
      <c r="AMI17" s="19"/>
      <c r="AMJ17" s="19"/>
    </row>
    <row r="18" s="142" customFormat="true" ht="25.5" hidden="false" customHeight="true" outlineLevel="0" collapsed="false">
      <c r="A18" s="135" t="s">
        <v>1247</v>
      </c>
      <c r="B18" s="34" t="str">
        <f aca="false">IF(A18="","saisir code MAEC (colonne A)",RIGHT(A18,4))</f>
        <v>HBV2</v>
      </c>
      <c r="C18" s="34" t="str">
        <f aca="false">IFERROR(VLOOKUP(LEFT(A18,7),Opérateur_Territoire!$B$2:$D$120,2,0),"à saisir (Opérateur_Territoire)")</f>
        <v>CA 54</v>
      </c>
      <c r="D18" s="34" t="str">
        <f aca="false">LEFT(A18,7)</f>
        <v>GE_541H</v>
      </c>
      <c r="E18" s="34" t="str">
        <f aca="false">IFERROR(VLOOKUP(LEFT(A18,7),Opérateur_Territoire!$B$2:$D$120,3,0),"à saisir (Opérateur_Territoire)")</f>
        <v>Meurthe-et-Moselle – Herbe, élevage, infrastructures agro-écologiques (Agence de l'eau Rhin-Meuse)</v>
      </c>
      <c r="F18" s="35" t="str">
        <f aca="false">IFERROR(VLOOKUP(LEFT(A18,7),Opérateur_Territoire!$B$2:$J$120,6,0),"à saisir (Opérateur_Territoire)")</f>
        <v>Chambre d'agriculture de Meurthe-et-Moselle</v>
      </c>
      <c r="G18" s="35" t="str">
        <f aca="false">IFERROR(VLOOKUP(LEFT(A18,7),Opérateur_Territoire!$B$2:$J$120,7,0),"à saisir (Opérateur_Territoire)")</f>
        <v>5 rue de la Vologne – Camille CRESPE – 54520 LAXOU</v>
      </c>
      <c r="H18" s="35" t="str">
        <f aca="false">IFERROR(VLOOKUP(LEFT(A18,7),Opérateur_Territoire!$B$2:$J$120,8,0),"à saisir (Opérateur_Territoire)")</f>
        <v>03 83 93 34 12</v>
      </c>
      <c r="I18" s="35" t="str">
        <f aca="false">IFERROR(VLOOKUP(LEFT(A18,7),Opérateur_Territoire!$B$2:$J$120,9,0),"à saisir (Opérateur_Territoire)")</f>
        <v>corinne.revest@meurthe-et-moselle.chambagri.fr</v>
      </c>
      <c r="J18" s="136"/>
      <c r="K18" s="136"/>
      <c r="L18" s="137"/>
      <c r="M18" s="138"/>
      <c r="N18" s="138"/>
      <c r="O18" s="139"/>
      <c r="P18" s="139"/>
      <c r="Q18" s="140" t="str">
        <f aca="false">IF(OR(LEFT(B18,3)="HBV",LEFT(B18,3)="PHY"),VLOOKUP(D18,Opérateur_Territoire!$B$2:$J$120,6,0),"")</f>
        <v>Chambre d'agriculture de Meurthe-et-Moselle</v>
      </c>
      <c r="R18" s="140" t="str">
        <f aca="false">IF(OR(LEFT(B18,3)="HBV",LEFT(B18,3)="PHY"),VLOOKUP(D18,Opérateur_Territoire!$B$2:$J$120,7,0),"")</f>
        <v>5 rue de la Vologne – Camille CRESPE – 54520 LAXOU</v>
      </c>
      <c r="S18" s="140"/>
      <c r="T18" s="140" t="str">
        <f aca="false">IF(OR(LEFT(B18,3)="HBV",LEFT(B18,3)="PHY"),VLOOKUP(D18,Opérateur_Territoire!$B$2:$J$120,8,0),"")</f>
        <v>03 83 93 34 12</v>
      </c>
      <c r="U18" s="140" t="str">
        <f aca="false">IF(OR(LEFT(B18,3)="HBV",LEFT(B18,3)="PHY"),VLOOKUP(D18,Opérateur_Territoire!$B$2:$J$120,9,0),"")</f>
        <v>corinne.revest@meurthe-et-moselle.chambagri.fr</v>
      </c>
      <c r="V18" s="141"/>
      <c r="W18" s="141"/>
      <c r="X18" s="141"/>
      <c r="AMI18" s="19"/>
      <c r="AMJ18" s="19"/>
    </row>
    <row r="19" s="142" customFormat="true" ht="25.5" hidden="false" customHeight="true" outlineLevel="0" collapsed="false">
      <c r="A19" s="135" t="s">
        <v>1248</v>
      </c>
      <c r="B19" s="34" t="str">
        <f aca="false">IF(A19="","saisir code MAEC (colonne A)",RIGHT(A19,4))</f>
        <v>HBV3</v>
      </c>
      <c r="C19" s="34" t="str">
        <f aca="false">IFERROR(VLOOKUP(LEFT(A19,7),Opérateur_Territoire!$B$2:$D$120,2,0),"à saisir (Opérateur_Territoire)")</f>
        <v>CA 54</v>
      </c>
      <c r="D19" s="34" t="str">
        <f aca="false">LEFT(A19,7)</f>
        <v>GE_541H</v>
      </c>
      <c r="E19" s="34" t="str">
        <f aca="false">IFERROR(VLOOKUP(LEFT(A19,7),Opérateur_Territoire!$B$2:$D$120,3,0),"à saisir (Opérateur_Territoire)")</f>
        <v>Meurthe-et-Moselle – Herbe, élevage, infrastructures agro-écologiques (Agence de l'eau Rhin-Meuse)</v>
      </c>
      <c r="F19" s="35" t="str">
        <f aca="false">IFERROR(VLOOKUP(LEFT(A19,7),Opérateur_Territoire!$B$2:$J$120,6,0),"à saisir (Opérateur_Territoire)")</f>
        <v>Chambre d'agriculture de Meurthe-et-Moselle</v>
      </c>
      <c r="G19" s="35" t="str">
        <f aca="false">IFERROR(VLOOKUP(LEFT(A19,7),Opérateur_Territoire!$B$2:$J$120,7,0),"à saisir (Opérateur_Territoire)")</f>
        <v>5 rue de la Vologne – Camille CRESPE – 54520 LAXOU</v>
      </c>
      <c r="H19" s="35" t="str">
        <f aca="false">IFERROR(VLOOKUP(LEFT(A19,7),Opérateur_Territoire!$B$2:$J$120,8,0),"à saisir (Opérateur_Territoire)")</f>
        <v>03 83 93 34 12</v>
      </c>
      <c r="I19" s="35" t="str">
        <f aca="false">IFERROR(VLOOKUP(LEFT(A19,7),Opérateur_Territoire!$B$2:$J$120,9,0),"à saisir (Opérateur_Territoire)")</f>
        <v>corinne.revest@meurthe-et-moselle.chambagri.fr</v>
      </c>
      <c r="J19" s="136"/>
      <c r="K19" s="136"/>
      <c r="L19" s="137"/>
      <c r="M19" s="138"/>
      <c r="N19" s="138"/>
      <c r="O19" s="139"/>
      <c r="P19" s="139"/>
      <c r="Q19" s="140" t="str">
        <f aca="false">IF(OR(LEFT(B19,3)="HBV",LEFT(B19,3)="PHY"),VLOOKUP(D19,Opérateur_Territoire!$B$2:$J$120,6,0),"")</f>
        <v>Chambre d'agriculture de Meurthe-et-Moselle</v>
      </c>
      <c r="R19" s="140" t="str">
        <f aca="false">IF(OR(LEFT(B19,3)="HBV",LEFT(B19,3)="PHY"),VLOOKUP(D19,Opérateur_Territoire!$B$2:$J$120,7,0),"")</f>
        <v>5 rue de la Vologne – Camille CRESPE – 54520 LAXOU</v>
      </c>
      <c r="S19" s="140"/>
      <c r="T19" s="140" t="str">
        <f aca="false">IF(OR(LEFT(B19,3)="HBV",LEFT(B19,3)="PHY"),VLOOKUP(D19,Opérateur_Territoire!$B$2:$J$120,8,0),"")</f>
        <v>03 83 93 34 12</v>
      </c>
      <c r="U19" s="140" t="str">
        <f aca="false">IF(OR(LEFT(B19,3)="HBV",LEFT(B19,3)="PHY"),VLOOKUP(D19,Opérateur_Territoire!$B$2:$J$120,9,0),"")</f>
        <v>corinne.revest@meurthe-et-moselle.chambagri.fr</v>
      </c>
      <c r="V19" s="141"/>
      <c r="W19" s="141"/>
      <c r="X19" s="141"/>
      <c r="AMI19" s="19"/>
      <c r="AMJ19" s="19"/>
    </row>
    <row r="20" s="142" customFormat="true" ht="25.5" hidden="false" customHeight="true" outlineLevel="0" collapsed="false">
      <c r="A20" s="135" t="s">
        <v>1249</v>
      </c>
      <c r="B20" s="34" t="str">
        <f aca="false">IF(A20="","saisir code MAEC (colonne A)",RIGHT(A20,4))</f>
        <v>HBV2</v>
      </c>
      <c r="C20" s="34" t="str">
        <f aca="false">IFERROR(VLOOKUP(LEFT(A20,7),Opérateur_Territoire!$B$2:$D$120,2,0),"à saisir (Opérateur_Territoire)")</f>
        <v>CA 54</v>
      </c>
      <c r="D20" s="34" t="str">
        <f aca="false">LEFT(A20,7)</f>
        <v>GE_54XH</v>
      </c>
      <c r="E20" s="34" t="str">
        <f aca="false">IFERROR(VLOOKUP(LEFT(A20,7),Opérateur_Territoire!$B$2:$D$120,3,0),"à saisir (Opérateur_Territoire)")</f>
        <v>Meurthe-et-Moselle – Herbe, élevage, infrastructures agro-écologiques</v>
      </c>
      <c r="F20" s="35" t="str">
        <f aca="false">IFERROR(VLOOKUP(LEFT(A20,7),Opérateur_Territoire!$B$2:$J$120,6,0),"à saisir (Opérateur_Territoire)")</f>
        <v>Chambre d'agriculture de Meurthe-et-Moselle</v>
      </c>
      <c r="G20" s="35" t="str">
        <f aca="false">IFERROR(VLOOKUP(LEFT(A20,7),Opérateur_Territoire!$B$2:$J$120,7,0),"à saisir (Opérateur_Territoire)")</f>
        <v>5 rue de la Vologne – Camille CRESPE – 54520 LAXOU</v>
      </c>
      <c r="H20" s="35" t="str">
        <f aca="false">IFERROR(VLOOKUP(LEFT(A20,7),Opérateur_Territoire!$B$2:$J$120,8,0),"à saisir (Opérateur_Territoire)")</f>
        <v>03 83 93 34 12</v>
      </c>
      <c r="I20" s="35" t="str">
        <f aca="false">IFERROR(VLOOKUP(LEFT(A20,7),Opérateur_Territoire!$B$2:$J$120,9,0),"à saisir (Opérateur_Territoire)")</f>
        <v>corinne.revest@meurthe-et-moselle.chambagri.fr</v>
      </c>
      <c r="J20" s="136"/>
      <c r="K20" s="136"/>
      <c r="L20" s="137"/>
      <c r="M20" s="143"/>
      <c r="N20" s="143"/>
      <c r="O20" s="139"/>
      <c r="P20" s="139"/>
      <c r="Q20" s="140" t="str">
        <f aca="false">IF(OR(LEFT(B20,3)="HBV",LEFT(B20,3)="PHY"),VLOOKUP(D20,Opérateur_Territoire!$B$2:$J$120,6,0),"")</f>
        <v>Chambre d'agriculture de Meurthe-et-Moselle</v>
      </c>
      <c r="R20" s="140" t="str">
        <f aca="false">IF(OR(LEFT(B20,3)="HBV",LEFT(B20,3)="PHY"),VLOOKUP(D20,Opérateur_Territoire!$B$2:$J$120,7,0),"")</f>
        <v>5 rue de la Vologne – Camille CRESPE – 54520 LAXOU</v>
      </c>
      <c r="S20" s="140"/>
      <c r="T20" s="140" t="str">
        <f aca="false">IF(OR(LEFT(B20,3)="HBV",LEFT(B20,3)="PHY"),VLOOKUP(D20,Opérateur_Territoire!$B$2:$J$120,8,0),"")</f>
        <v>03 83 93 34 12</v>
      </c>
      <c r="U20" s="140" t="str">
        <f aca="false">IF(OR(LEFT(B20,3)="HBV",LEFT(B20,3)="PHY"),VLOOKUP(D20,Opérateur_Territoire!$B$2:$J$120,9,0),"")</f>
        <v>corinne.revest@meurthe-et-moselle.chambagri.fr</v>
      </c>
      <c r="V20" s="141"/>
      <c r="W20" s="141"/>
      <c r="X20" s="141"/>
      <c r="AMI20" s="19"/>
      <c r="AMJ20" s="19"/>
    </row>
    <row r="21" s="142" customFormat="true" ht="25.5" hidden="false" customHeight="true" outlineLevel="0" collapsed="false">
      <c r="A21" s="135" t="s">
        <v>1250</v>
      </c>
      <c r="B21" s="34" t="str">
        <f aca="false">IF(A21="","saisir code MAEC (colonne A)",RIGHT(A21,4))</f>
        <v>HBV3</v>
      </c>
      <c r="C21" s="34" t="str">
        <f aca="false">IFERROR(VLOOKUP(LEFT(A21,7),Opérateur_Territoire!$B$2:$D$120,2,0),"à saisir (Opérateur_Territoire)")</f>
        <v>CA 54</v>
      </c>
      <c r="D21" s="34" t="str">
        <f aca="false">LEFT(A21,7)</f>
        <v>GE_54XH</v>
      </c>
      <c r="E21" s="34" t="str">
        <f aca="false">IFERROR(VLOOKUP(LEFT(A21,7),Opérateur_Territoire!$B$2:$D$120,3,0),"à saisir (Opérateur_Territoire)")</f>
        <v>Meurthe-et-Moselle – Herbe, élevage, infrastructures agro-écologiques</v>
      </c>
      <c r="F21" s="35" t="str">
        <f aca="false">IFERROR(VLOOKUP(LEFT(A21,7),Opérateur_Territoire!$B$2:$J$120,6,0),"à saisir (Opérateur_Territoire)")</f>
        <v>Chambre d'agriculture de Meurthe-et-Moselle</v>
      </c>
      <c r="G21" s="35" t="str">
        <f aca="false">IFERROR(VLOOKUP(LEFT(A21,7),Opérateur_Territoire!$B$2:$J$120,7,0),"à saisir (Opérateur_Territoire)")</f>
        <v>5 rue de la Vologne – Camille CRESPE – 54520 LAXOU</v>
      </c>
      <c r="H21" s="35" t="str">
        <f aca="false">IFERROR(VLOOKUP(LEFT(A21,7),Opérateur_Territoire!$B$2:$J$120,8,0),"à saisir (Opérateur_Territoire)")</f>
        <v>03 83 93 34 12</v>
      </c>
      <c r="I21" s="35" t="str">
        <f aca="false">IFERROR(VLOOKUP(LEFT(A21,7),Opérateur_Territoire!$B$2:$J$120,9,0),"à saisir (Opérateur_Territoire)")</f>
        <v>corinne.revest@meurthe-et-moselle.chambagri.fr</v>
      </c>
      <c r="J21" s="136"/>
      <c r="K21" s="136"/>
      <c r="L21" s="137"/>
      <c r="M21" s="143"/>
      <c r="N21" s="143"/>
      <c r="O21" s="139"/>
      <c r="P21" s="139"/>
      <c r="Q21" s="140" t="str">
        <f aca="false">IF(OR(LEFT(B21,3)="HBV",LEFT(B21,3)="PHY"),VLOOKUP(D21,Opérateur_Territoire!$B$2:$J$120,6,0),"")</f>
        <v>Chambre d'agriculture de Meurthe-et-Moselle</v>
      </c>
      <c r="R21" s="140" t="str">
        <f aca="false">IF(OR(LEFT(B21,3)="HBV",LEFT(B21,3)="PHY"),VLOOKUP(D21,Opérateur_Territoire!$B$2:$J$120,7,0),"")</f>
        <v>5 rue de la Vologne – Camille CRESPE – 54520 LAXOU</v>
      </c>
      <c r="S21" s="140"/>
      <c r="T21" s="140" t="str">
        <f aca="false">IF(OR(LEFT(B21,3)="HBV",LEFT(B21,3)="PHY"),VLOOKUP(D21,Opérateur_Territoire!$B$2:$J$120,8,0),"")</f>
        <v>03 83 93 34 12</v>
      </c>
      <c r="U21" s="140" t="str">
        <f aca="false">IF(OR(LEFT(B21,3)="HBV",LEFT(B21,3)="PHY"),VLOOKUP(D21,Opérateur_Territoire!$B$2:$J$120,9,0),"")</f>
        <v>corinne.revest@meurthe-et-moselle.chambagri.fr</v>
      </c>
      <c r="V21" s="141"/>
      <c r="W21" s="141"/>
      <c r="X21" s="141"/>
      <c r="AMI21" s="19"/>
      <c r="AMJ21" s="19"/>
    </row>
    <row r="22" s="142" customFormat="true" ht="25.5" hidden="false" customHeight="true" outlineLevel="0" collapsed="false">
      <c r="A22" s="144" t="s">
        <v>1251</v>
      </c>
      <c r="B22" s="34" t="str">
        <f aca="false">IF(A22="","saisir code MAEC (colonne A)",RIGHT(A22,4))</f>
        <v>ZIGC</v>
      </c>
      <c r="C22" s="34" t="str">
        <f aca="false">IFERROR(VLOOKUP(LEFT(A22,7),Opérateur_Territoire!$B$2:$D$120,2,0),"à saisir (Opérateur_Territoire)")</f>
        <v>CA 54</v>
      </c>
      <c r="D22" s="34" t="str">
        <f aca="false">LEFT(A22,7)</f>
        <v>GE_54XZ</v>
      </c>
      <c r="E22" s="34" t="str">
        <f aca="false">IFERROR(VLOOKUP(LEFT(A22,7),Opérateur_Territoire!$B$2:$D$120,3,0),"à saisir (Opérateur_Territoire)")</f>
        <v>Meurthe-et-Moselle – Zone intermédiaire</v>
      </c>
      <c r="F22" s="35" t="str">
        <f aca="false">IFERROR(VLOOKUP(LEFT(A22,7),Opérateur_Territoire!$B$2:$J$120,6,0),"à saisir (Opérateur_Territoire)")</f>
        <v>Chambre d'agriculture de Meurthe-et-Moselle</v>
      </c>
      <c r="G22" s="35" t="str">
        <f aca="false">IFERROR(VLOOKUP(LEFT(A22,7),Opérateur_Territoire!$B$2:$J$120,7,0),"à saisir (Opérateur_Territoire)")</f>
        <v>5 rue de la Vologne – Camille CRESPE – 54520 LAXOU</v>
      </c>
      <c r="H22" s="35" t="str">
        <f aca="false">IFERROR(VLOOKUP(LEFT(A22,7),Opérateur_Territoire!$B$2:$J$120,8,0),"à saisir (Opérateur_Territoire)")</f>
        <v>03 83 93 34 12</v>
      </c>
      <c r="I22" s="35" t="str">
        <f aca="false">IFERROR(VLOOKUP(LEFT(A22,7),Opérateur_Territoire!$B$2:$J$120,9,0),"à saisir (Opérateur_Territoire)")</f>
        <v>corinne.revest@meurthe-et-moselle.chambagri.fr</v>
      </c>
      <c r="J22" s="136"/>
      <c r="K22" s="136"/>
      <c r="L22" s="137"/>
      <c r="M22" s="138"/>
      <c r="N22" s="138"/>
      <c r="O22" s="139"/>
      <c r="P22" s="139"/>
      <c r="Q22" s="140" t="str">
        <f aca="false">IF(OR(LEFT(B22,3)="HBV",LEFT(B22,3)="PHY"),VLOOKUP(D22,Opérateur_Territoire!$B$2:$J$120,6,0),"")</f>
        <v/>
      </c>
      <c r="R22" s="140" t="str">
        <f aca="false">IF(OR(LEFT(B22,3)="HBV",LEFT(B22,3)="PHY"),VLOOKUP(D22,Opérateur_Territoire!$B$2:$J$120,7,0),"")</f>
        <v/>
      </c>
      <c r="S22" s="140"/>
      <c r="T22" s="140" t="str">
        <f aca="false">IF(OR(LEFT(B22,3)="HBV",LEFT(B22,3)="PHY"),VLOOKUP(D22,Opérateur_Territoire!$B$2:$J$120,8,0),"")</f>
        <v/>
      </c>
      <c r="U22" s="140" t="str">
        <f aca="false">IF(OR(LEFT(B22,3)="HBV",LEFT(B22,3)="PHY"),VLOOKUP(D22,Opérateur_Territoire!$B$2:$J$120,9,0),"")</f>
        <v/>
      </c>
      <c r="V22" s="141"/>
      <c r="W22" s="141"/>
      <c r="X22" s="141"/>
      <c r="AMI22" s="19"/>
      <c r="AMJ22" s="19"/>
    </row>
    <row r="23" s="142" customFormat="true" ht="25.5" hidden="false" customHeight="true" outlineLevel="0" collapsed="false">
      <c r="A23" s="144" t="s">
        <v>1252</v>
      </c>
      <c r="B23" s="34" t="str">
        <f aca="false">IF(A23="","saisir code MAEC (colonne A)",RIGHT(A23,4))</f>
        <v>ZIPE</v>
      </c>
      <c r="C23" s="34" t="str">
        <f aca="false">IFERROR(VLOOKUP(LEFT(A23,7),Opérateur_Territoire!$B$2:$D$120,2,0),"à saisir (Opérateur_Territoire)")</f>
        <v>CA 54</v>
      </c>
      <c r="D23" s="34" t="str">
        <f aca="false">LEFT(A23,7)</f>
        <v>GE_54XZ</v>
      </c>
      <c r="E23" s="34" t="str">
        <f aca="false">IFERROR(VLOOKUP(LEFT(A23,7),Opérateur_Territoire!$B$2:$D$120,3,0),"à saisir (Opérateur_Territoire)")</f>
        <v>Meurthe-et-Moselle – Zone intermédiaire</v>
      </c>
      <c r="F23" s="35" t="str">
        <f aca="false">IFERROR(VLOOKUP(LEFT(A23,7),Opérateur_Territoire!$B$2:$J$120,6,0),"à saisir (Opérateur_Territoire)")</f>
        <v>Chambre d'agriculture de Meurthe-et-Moselle</v>
      </c>
      <c r="G23" s="35" t="str">
        <f aca="false">IFERROR(VLOOKUP(LEFT(A23,7),Opérateur_Territoire!$B$2:$J$120,7,0),"à saisir (Opérateur_Territoire)")</f>
        <v>5 rue de la Vologne – Camille CRESPE – 54520 LAXOU</v>
      </c>
      <c r="H23" s="35" t="str">
        <f aca="false">IFERROR(VLOOKUP(LEFT(A23,7),Opérateur_Territoire!$B$2:$J$120,8,0),"à saisir (Opérateur_Territoire)")</f>
        <v>03 83 93 34 12</v>
      </c>
      <c r="I23" s="35" t="str">
        <f aca="false">IFERROR(VLOOKUP(LEFT(A23,7),Opérateur_Territoire!$B$2:$J$120,9,0),"à saisir (Opérateur_Territoire)")</f>
        <v>corinne.revest@meurthe-et-moselle.chambagri.fr</v>
      </c>
      <c r="J23" s="136"/>
      <c r="K23" s="136"/>
      <c r="L23" s="137"/>
      <c r="M23" s="138"/>
      <c r="N23" s="138"/>
      <c r="O23" s="139"/>
      <c r="P23" s="139"/>
      <c r="Q23" s="140" t="str">
        <f aca="false">IF(OR(LEFT(B23,3)="HBV",LEFT(B23,3)="PHY"),VLOOKUP(D23,Opérateur_Territoire!$B$2:$J$120,6,0),"")</f>
        <v/>
      </c>
      <c r="R23" s="140" t="str">
        <f aca="false">IF(OR(LEFT(B23,3)="HBV",LEFT(B23,3)="PHY"),VLOOKUP(D23,Opérateur_Territoire!$B$2:$J$120,7,0),"")</f>
        <v/>
      </c>
      <c r="S23" s="140"/>
      <c r="T23" s="140" t="str">
        <f aca="false">IF(OR(LEFT(B23,3)="HBV",LEFT(B23,3)="PHY"),VLOOKUP(D23,Opérateur_Territoire!$B$2:$J$120,8,0),"")</f>
        <v/>
      </c>
      <c r="U23" s="140" t="str">
        <f aca="false">IF(OR(LEFT(B23,3)="HBV",LEFT(B23,3)="PHY"),VLOOKUP(D23,Opérateur_Territoire!$B$2:$J$120,9,0),"")</f>
        <v/>
      </c>
      <c r="V23" s="141"/>
      <c r="W23" s="141"/>
      <c r="X23" s="141"/>
      <c r="AMI23" s="19"/>
      <c r="AMJ23" s="19"/>
    </row>
    <row r="24" s="142" customFormat="true" ht="25.5" hidden="false" customHeight="true" outlineLevel="0" collapsed="false">
      <c r="A24" s="144" t="s">
        <v>1253</v>
      </c>
      <c r="B24" s="34" t="str">
        <f aca="false">IF(A24="","saisir code MAEC (colonne A)",RIGHT(A24,4))</f>
        <v>HBV2</v>
      </c>
      <c r="C24" s="34" t="str">
        <f aca="false">IFERROR(VLOOKUP(LEFT(A24,7),Opérateur_Territoire!$B$2:$D$120,2,0),"à saisir (Opérateur_Territoire)")</f>
        <v>CA 55</v>
      </c>
      <c r="D24" s="34" t="str">
        <f aca="false">LEFT(A24,7)</f>
        <v>GE_551H</v>
      </c>
      <c r="E24" s="34" t="str">
        <f aca="false">IFERROR(VLOOKUP(LEFT(A24,7),Opérateur_Territoire!$B$2:$D$120,3,0),"à saisir (Opérateur_Territoire)")</f>
        <v>Meuse – Herbe, élevage, infrastructures agro-écologiques (Agence de l'eau Rhin-Meuse)</v>
      </c>
      <c r="F24" s="35" t="str">
        <f aca="false">IFERROR(VLOOKUP(LEFT(A24,7),Opérateur_Territoire!$B$2:$J$120,6,0),"à saisir (Opérateur_Territoire)")</f>
        <v>Chambre d'agriculture de la Meuse</v>
      </c>
      <c r="G24" s="35" t="str">
        <f aca="false">IFERROR(VLOOKUP(LEFT(A24,7),Opérateur_Territoire!$B$2:$J$120,7,0),"à saisir (Opérateur_Territoire)")</f>
        <v>Les Roises – Savonnières-devant-Bar – CS 10229 – 55005 BAR-LE-DUC CEDEX</v>
      </c>
      <c r="H24" s="35" t="str">
        <f aca="false">IFERROR(VLOOKUP(LEFT(A24,7),Opérateur_Territoire!$B$2:$J$120,8,0),"à saisir (Opérateur_Territoire)")</f>
        <v>03 29 76 81 43</v>
      </c>
      <c r="I24" s="35" t="str">
        <f aca="false">IFERROR(VLOOKUP(LEFT(A24,7),Opérateur_Territoire!$B$2:$J$120,9,0),"à saisir (Opérateur_Territoire)")</f>
        <v>evelyne.guilitte@meuse.chambagri.fr</v>
      </c>
      <c r="J24" s="136"/>
      <c r="K24" s="136"/>
      <c r="L24" s="137"/>
      <c r="M24" s="138"/>
      <c r="N24" s="138"/>
      <c r="O24" s="139"/>
      <c r="P24" s="139"/>
      <c r="Q24" s="140" t="str">
        <f aca="false">IF(OR(LEFT(B24,3)="HBV",LEFT(B24,3)="PHY"),VLOOKUP(D24,Opérateur_Territoire!$B$2:$J$120,6,0),"")</f>
        <v>Chambre d'agriculture de la Meuse</v>
      </c>
      <c r="R24" s="140" t="str">
        <f aca="false">IF(OR(LEFT(B24,3)="HBV",LEFT(B24,3)="PHY"),VLOOKUP(D24,Opérateur_Territoire!$B$2:$J$120,7,0),"")</f>
        <v>Les Roises – Savonnières-devant-Bar – CS 10229 – 55005 BAR-LE-DUC CEDEX</v>
      </c>
      <c r="S24" s="140"/>
      <c r="T24" s="140" t="str">
        <f aca="false">IF(OR(LEFT(B24,3)="HBV",LEFT(B24,3)="PHY"),VLOOKUP(D24,Opérateur_Territoire!$B$2:$J$120,8,0),"")</f>
        <v>03 29 76 81 43</v>
      </c>
      <c r="U24" s="140" t="str">
        <f aca="false">IF(OR(LEFT(B24,3)="HBV",LEFT(B24,3)="PHY"),VLOOKUP(D24,Opérateur_Territoire!$B$2:$J$120,9,0),"")</f>
        <v>evelyne.guilitte@meuse.chambagri.fr</v>
      </c>
      <c r="V24" s="141"/>
      <c r="W24" s="141"/>
      <c r="X24" s="141"/>
      <c r="AMI24" s="19"/>
      <c r="AMJ24" s="19"/>
    </row>
    <row r="25" s="142" customFormat="true" ht="25.5" hidden="false" customHeight="true" outlineLevel="0" collapsed="false">
      <c r="A25" s="135" t="s">
        <v>1254</v>
      </c>
      <c r="B25" s="34" t="str">
        <f aca="false">IF(A25="","saisir code MAEC (colonne A)",RIGHT(A25,4))</f>
        <v>HBV3</v>
      </c>
      <c r="C25" s="34" t="str">
        <f aca="false">IFERROR(VLOOKUP(LEFT(A25,7),Opérateur_Territoire!$B$2:$D$120,2,0),"à saisir (Opérateur_Territoire)")</f>
        <v>CA 55</v>
      </c>
      <c r="D25" s="34" t="str">
        <f aca="false">LEFT(A25,7)</f>
        <v>GE_551H</v>
      </c>
      <c r="E25" s="34" t="str">
        <f aca="false">IFERROR(VLOOKUP(LEFT(A25,7),Opérateur_Territoire!$B$2:$D$120,3,0),"à saisir (Opérateur_Territoire)")</f>
        <v>Meuse – Herbe, élevage, infrastructures agro-écologiques (Agence de l'eau Rhin-Meuse)</v>
      </c>
      <c r="F25" s="35" t="str">
        <f aca="false">IFERROR(VLOOKUP(LEFT(A25,7),Opérateur_Territoire!$B$2:$J$120,6,0),"à saisir (Opérateur_Territoire)")</f>
        <v>Chambre d'agriculture de la Meuse</v>
      </c>
      <c r="G25" s="35" t="str">
        <f aca="false">IFERROR(VLOOKUP(LEFT(A25,7),Opérateur_Territoire!$B$2:$J$120,7,0),"à saisir (Opérateur_Territoire)")</f>
        <v>Les Roises – Savonnières-devant-Bar – CS 10229 – 55005 BAR-LE-DUC CEDEX</v>
      </c>
      <c r="H25" s="35" t="str">
        <f aca="false">IFERROR(VLOOKUP(LEFT(A25,7),Opérateur_Territoire!$B$2:$J$120,8,0),"à saisir (Opérateur_Territoire)")</f>
        <v>03 29 76 81 43</v>
      </c>
      <c r="I25" s="35" t="str">
        <f aca="false">IFERROR(VLOOKUP(LEFT(A25,7),Opérateur_Territoire!$B$2:$J$120,9,0),"à saisir (Opérateur_Territoire)")</f>
        <v>evelyne.guilitte@meuse.chambagri.fr</v>
      </c>
      <c r="J25" s="136"/>
      <c r="K25" s="136"/>
      <c r="L25" s="137"/>
      <c r="M25" s="138"/>
      <c r="N25" s="138"/>
      <c r="O25" s="139"/>
      <c r="P25" s="139"/>
      <c r="Q25" s="140" t="str">
        <f aca="false">IF(OR(LEFT(B25,3)="HBV",LEFT(B25,3)="PHY"),VLOOKUP(D25,Opérateur_Territoire!$B$2:$J$120,6,0),"")</f>
        <v>Chambre d'agriculture de la Meuse</v>
      </c>
      <c r="R25" s="140" t="str">
        <f aca="false">IF(OR(LEFT(B25,3)="HBV",LEFT(B25,3)="PHY"),VLOOKUP(D25,Opérateur_Territoire!$B$2:$J$120,7,0),"")</f>
        <v>Les Roises – Savonnières-devant-Bar – CS 10229 – 55005 BAR-LE-DUC CEDEX</v>
      </c>
      <c r="S25" s="140"/>
      <c r="T25" s="140" t="str">
        <f aca="false">IF(OR(LEFT(B25,3)="HBV",LEFT(B25,3)="PHY"),VLOOKUP(D25,Opérateur_Territoire!$B$2:$J$120,8,0),"")</f>
        <v>03 29 76 81 43</v>
      </c>
      <c r="U25" s="140" t="str">
        <f aca="false">IF(OR(LEFT(B25,3)="HBV",LEFT(B25,3)="PHY"),VLOOKUP(D25,Opérateur_Territoire!$B$2:$J$120,9,0),"")</f>
        <v>evelyne.guilitte@meuse.chambagri.fr</v>
      </c>
      <c r="V25" s="141"/>
      <c r="W25" s="141"/>
      <c r="X25" s="141"/>
      <c r="AMI25" s="19"/>
      <c r="AMJ25" s="19"/>
    </row>
    <row r="26" s="142" customFormat="true" ht="25.5" hidden="false" customHeight="true" outlineLevel="0" collapsed="false">
      <c r="A26" s="144" t="s">
        <v>1255</v>
      </c>
      <c r="B26" s="34" t="str">
        <f aca="false">IF(A26="","saisir code MAEC (colonne A)",RIGHT(A26,4))</f>
        <v>HBV2</v>
      </c>
      <c r="C26" s="34" t="str">
        <f aca="false">IFERROR(VLOOKUP(LEFT(A26,7),Opérateur_Territoire!$B$2:$D$120,2,0),"à saisir (Opérateur_Territoire)")</f>
        <v>CA 55</v>
      </c>
      <c r="D26" s="34" t="str">
        <f aca="false">LEFT(A26,7)</f>
        <v>GE_55RE</v>
      </c>
      <c r="E26" s="34" t="str">
        <f aca="false">IFERROR(VLOOKUP(LEFT(A26,7),Opérateur_Territoire!$B$2:$D$120,3,0),"à saisir (Opérateur_Territoire)")</f>
        <v>Meuse – Captages Rhin-Meuse</v>
      </c>
      <c r="F26" s="35" t="str">
        <f aca="false">IFERROR(VLOOKUP(LEFT(A26,7),Opérateur_Territoire!$B$2:$J$120,6,0),"à saisir (Opérateur_Territoire)")</f>
        <v>Chambre d'agriculture de la Meuse</v>
      </c>
      <c r="G26" s="35" t="str">
        <f aca="false">IFERROR(VLOOKUP(LEFT(A26,7),Opérateur_Territoire!$B$2:$J$120,7,0),"à saisir (Opérateur_Territoire)")</f>
        <v>Les Roises – Savonnières-devant-Bar – CS 10229 – 55005 BAR-LE-DUC CEDEX</v>
      </c>
      <c r="H26" s="35" t="str">
        <f aca="false">IFERROR(VLOOKUP(LEFT(A26,7),Opérateur_Territoire!$B$2:$J$120,8,0),"à saisir (Opérateur_Territoire)")</f>
        <v>03 29 76 81 43</v>
      </c>
      <c r="I26" s="35" t="str">
        <f aca="false">IFERROR(VLOOKUP(LEFT(A26,7),Opérateur_Territoire!$B$2:$J$120,9,0),"à saisir (Opérateur_Territoire)")</f>
        <v>evelyne.guilitte@meuse.chambagri.fr</v>
      </c>
      <c r="J26" s="136"/>
      <c r="K26" s="136"/>
      <c r="L26" s="137"/>
      <c r="M26" s="138"/>
      <c r="N26" s="138"/>
      <c r="O26" s="139"/>
      <c r="P26" s="139"/>
      <c r="Q26" s="140" t="str">
        <f aca="false">IF(OR(LEFT(B26,3)="HBV",LEFT(B26,3)="PHY"),VLOOKUP(D26,Opérateur_Territoire!$B$2:$J$120,6,0),"")</f>
        <v>Chambre d'agriculture de la Meuse</v>
      </c>
      <c r="R26" s="140" t="str">
        <f aca="false">IF(OR(LEFT(B26,3)="HBV",LEFT(B26,3)="PHY"),VLOOKUP(D26,Opérateur_Territoire!$B$2:$J$120,7,0),"")</f>
        <v>Les Roises – Savonnières-devant-Bar – CS 10229 – 55005 BAR-LE-DUC CEDEX</v>
      </c>
      <c r="S26" s="140"/>
      <c r="T26" s="140" t="str">
        <f aca="false">IF(OR(LEFT(B26,3)="HBV",LEFT(B26,3)="PHY"),VLOOKUP(D26,Opérateur_Territoire!$B$2:$J$120,8,0),"")</f>
        <v>03 29 76 81 43</v>
      </c>
      <c r="U26" s="140" t="str">
        <f aca="false">IF(OR(LEFT(B26,3)="HBV",LEFT(B26,3)="PHY"),VLOOKUP(D26,Opérateur_Territoire!$B$2:$J$120,9,0),"")</f>
        <v>evelyne.guilitte@meuse.chambagri.fr</v>
      </c>
      <c r="V26" s="141"/>
      <c r="W26" s="141"/>
      <c r="X26" s="141"/>
      <c r="AMI26" s="19"/>
      <c r="AMJ26" s="19"/>
    </row>
    <row r="27" s="142" customFormat="true" ht="25.5" hidden="false" customHeight="true" outlineLevel="0" collapsed="false">
      <c r="A27" s="135" t="s">
        <v>1256</v>
      </c>
      <c r="B27" s="34" t="str">
        <f aca="false">IF(A27="","saisir code MAEC (colonne A)",RIGHT(A27,4))</f>
        <v>HBV3</v>
      </c>
      <c r="C27" s="34" t="str">
        <f aca="false">IFERROR(VLOOKUP(LEFT(A27,7),Opérateur_Territoire!$B$2:$D$120,2,0),"à saisir (Opérateur_Territoire)")</f>
        <v>CA 55</v>
      </c>
      <c r="D27" s="34" t="str">
        <f aca="false">LEFT(A27,7)</f>
        <v>GE_55RE</v>
      </c>
      <c r="E27" s="34" t="str">
        <f aca="false">IFERROR(VLOOKUP(LEFT(A27,7),Opérateur_Territoire!$B$2:$D$120,3,0),"à saisir (Opérateur_Territoire)")</f>
        <v>Meuse – Captages Rhin-Meuse</v>
      </c>
      <c r="F27" s="35" t="str">
        <f aca="false">IFERROR(VLOOKUP(LEFT(A27,7),Opérateur_Territoire!$B$2:$J$120,6,0),"à saisir (Opérateur_Territoire)")</f>
        <v>Chambre d'agriculture de la Meuse</v>
      </c>
      <c r="G27" s="35" t="str">
        <f aca="false">IFERROR(VLOOKUP(LEFT(A27,7),Opérateur_Territoire!$B$2:$J$120,7,0),"à saisir (Opérateur_Territoire)")</f>
        <v>Les Roises – Savonnières-devant-Bar – CS 10229 – 55005 BAR-LE-DUC CEDEX</v>
      </c>
      <c r="H27" s="35" t="str">
        <f aca="false">IFERROR(VLOOKUP(LEFT(A27,7),Opérateur_Territoire!$B$2:$J$120,8,0),"à saisir (Opérateur_Territoire)")</f>
        <v>03 29 76 81 43</v>
      </c>
      <c r="I27" s="35" t="str">
        <f aca="false">IFERROR(VLOOKUP(LEFT(A27,7),Opérateur_Territoire!$B$2:$J$120,9,0),"à saisir (Opérateur_Territoire)")</f>
        <v>evelyne.guilitte@meuse.chambagri.fr</v>
      </c>
      <c r="J27" s="136"/>
      <c r="K27" s="136"/>
      <c r="L27" s="137"/>
      <c r="M27" s="138"/>
      <c r="N27" s="138"/>
      <c r="O27" s="139"/>
      <c r="P27" s="139"/>
      <c r="Q27" s="140" t="str">
        <f aca="false">IF(OR(LEFT(B27,3)="HBV",LEFT(B27,3)="PHY"),VLOOKUP(D27,Opérateur_Territoire!$B$2:$J$120,6,0),"")</f>
        <v>Chambre d'agriculture de la Meuse</v>
      </c>
      <c r="R27" s="140" t="str">
        <f aca="false">IF(OR(LEFT(B27,3)="HBV",LEFT(B27,3)="PHY"),VLOOKUP(D27,Opérateur_Territoire!$B$2:$J$120,7,0),"")</f>
        <v>Les Roises – Savonnières-devant-Bar – CS 10229 – 55005 BAR-LE-DUC CEDEX</v>
      </c>
      <c r="S27" s="140"/>
      <c r="T27" s="140" t="str">
        <f aca="false">IF(OR(LEFT(B27,3)="HBV",LEFT(B27,3)="PHY"),VLOOKUP(D27,Opérateur_Territoire!$B$2:$J$120,8,0),"")</f>
        <v>03 29 76 81 43</v>
      </c>
      <c r="U27" s="140" t="str">
        <f aca="false">IF(OR(LEFT(B27,3)="HBV",LEFT(B27,3)="PHY"),VLOOKUP(D27,Opérateur_Territoire!$B$2:$J$120,9,0),"")</f>
        <v>evelyne.guilitte@meuse.chambagri.fr</v>
      </c>
      <c r="V27" s="141"/>
      <c r="W27" s="141"/>
      <c r="X27" s="141"/>
      <c r="AMI27" s="19"/>
      <c r="AMJ27" s="19"/>
    </row>
    <row r="28" s="142" customFormat="true" ht="25.5" hidden="false" customHeight="true" outlineLevel="0" collapsed="false">
      <c r="A28" s="144" t="s">
        <v>1257</v>
      </c>
      <c r="B28" s="34" t="str">
        <f aca="false">IF(A28="","saisir code MAEC (colonne A)",RIGHT(A28,4))</f>
        <v>PHY3</v>
      </c>
      <c r="C28" s="34" t="str">
        <f aca="false">IFERROR(VLOOKUP(LEFT(A28,7),Opérateur_Territoire!$B$2:$D$120,2,0),"à saisir (Opérateur_Territoire)")</f>
        <v>CA 55</v>
      </c>
      <c r="D28" s="34" t="str">
        <f aca="false">LEFT(A28,7)</f>
        <v>GE_55RE</v>
      </c>
      <c r="E28" s="34" t="str">
        <f aca="false">IFERROR(VLOOKUP(LEFT(A28,7),Opérateur_Territoire!$B$2:$D$120,3,0),"à saisir (Opérateur_Territoire)")</f>
        <v>Meuse – Captages Rhin-Meuse</v>
      </c>
      <c r="F28" s="35" t="str">
        <f aca="false">IFERROR(VLOOKUP(LEFT(A28,7),Opérateur_Territoire!$B$2:$J$120,6,0),"à saisir (Opérateur_Territoire)")</f>
        <v>Chambre d'agriculture de la Meuse</v>
      </c>
      <c r="G28" s="35" t="str">
        <f aca="false">IFERROR(VLOOKUP(LEFT(A28,7),Opérateur_Territoire!$B$2:$J$120,7,0),"à saisir (Opérateur_Territoire)")</f>
        <v>Les Roises – Savonnières-devant-Bar – CS 10229 – 55005 BAR-LE-DUC CEDEX</v>
      </c>
      <c r="H28" s="35" t="str">
        <f aca="false">IFERROR(VLOOKUP(LEFT(A28,7),Opérateur_Territoire!$B$2:$J$120,8,0),"à saisir (Opérateur_Territoire)")</f>
        <v>03 29 76 81 43</v>
      </c>
      <c r="I28" s="35" t="str">
        <f aca="false">IFERROR(VLOOKUP(LEFT(A28,7),Opérateur_Territoire!$B$2:$J$120,9,0),"à saisir (Opérateur_Territoire)")</f>
        <v>evelyne.guilitte@meuse.chambagri.fr</v>
      </c>
      <c r="J28" s="136"/>
      <c r="K28" s="136"/>
      <c r="L28" s="137"/>
      <c r="M28" s="143"/>
      <c r="N28" s="143"/>
      <c r="O28" s="139"/>
      <c r="P28" s="139"/>
      <c r="Q28" s="140" t="str">
        <f aca="false">IF(OR(LEFT(B28,3)="HBV",LEFT(B28,3)="PHY"),VLOOKUP(D28,Opérateur_Territoire!$B$2:$J$120,6,0),"")</f>
        <v>Chambre d'agriculture de la Meuse</v>
      </c>
      <c r="R28" s="140" t="str">
        <f aca="false">IF(OR(LEFT(B28,3)="HBV",LEFT(B28,3)="PHY"),VLOOKUP(D28,Opérateur_Territoire!$B$2:$J$120,7,0),"")</f>
        <v>Les Roises – Savonnières-devant-Bar – CS 10229 – 55005 BAR-LE-DUC CEDEX</v>
      </c>
      <c r="S28" s="140"/>
      <c r="T28" s="140" t="str">
        <f aca="false">IF(OR(LEFT(B28,3)="HBV",LEFT(B28,3)="PHY"),VLOOKUP(D28,Opérateur_Territoire!$B$2:$J$120,8,0),"")</f>
        <v>03 29 76 81 43</v>
      </c>
      <c r="U28" s="140" t="str">
        <f aca="false">IF(OR(LEFT(B28,3)="HBV",LEFT(B28,3)="PHY"),VLOOKUP(D28,Opérateur_Territoire!$B$2:$J$120,9,0),"")</f>
        <v>evelyne.guilitte@meuse.chambagri.fr</v>
      </c>
      <c r="V28" s="141"/>
      <c r="W28" s="141"/>
      <c r="X28" s="141"/>
      <c r="AMI28" s="19"/>
      <c r="AMJ28" s="19"/>
    </row>
    <row r="29" s="142" customFormat="true" ht="25.5" hidden="false" customHeight="true" outlineLevel="0" collapsed="false">
      <c r="A29" s="135" t="s">
        <v>1258</v>
      </c>
      <c r="B29" s="34" t="str">
        <f aca="false">IF(A29="","saisir code MAEC (colonne A)",RIGHT(A29,4))</f>
        <v>HBV2</v>
      </c>
      <c r="C29" s="34" t="str">
        <f aca="false">IFERROR(VLOOKUP(LEFT(A29,7),Opérateur_Territoire!$B$2:$D$120,2,0),"à saisir (Opérateur_Territoire)")</f>
        <v>CA 55</v>
      </c>
      <c r="D29" s="34" t="str">
        <f aca="false">LEFT(A29,7)</f>
        <v>GE_55SE</v>
      </c>
      <c r="E29" s="34" t="str">
        <f aca="false">IFERROR(VLOOKUP(LEFT(A29,7),Opérateur_Territoire!$B$2:$D$120,3,0),"à saisir (Opérateur_Territoire)")</f>
        <v>Meuse – Captages Seine-Normandie</v>
      </c>
      <c r="F29" s="35" t="str">
        <f aca="false">IFERROR(VLOOKUP(LEFT(A29,7),Opérateur_Territoire!$B$2:$J$120,6,0),"à saisir (Opérateur_Territoire)")</f>
        <v>Chambre d'agriculture de la Meuse</v>
      </c>
      <c r="G29" s="35" t="str">
        <f aca="false">IFERROR(VLOOKUP(LEFT(A29,7),Opérateur_Territoire!$B$2:$J$120,7,0),"à saisir (Opérateur_Territoire)")</f>
        <v>Les Roises – Savonnières-devant-Bar – CS 10229 – 55005 BAR-LE-DUC CEDEX</v>
      </c>
      <c r="H29" s="35" t="str">
        <f aca="false">IFERROR(VLOOKUP(LEFT(A29,7),Opérateur_Territoire!$B$2:$J$120,8,0),"à saisir (Opérateur_Territoire)")</f>
        <v>03 29 76 81 43</v>
      </c>
      <c r="I29" s="35" t="str">
        <f aca="false">IFERROR(VLOOKUP(LEFT(A29,7),Opérateur_Territoire!$B$2:$J$120,9,0),"à saisir (Opérateur_Territoire)")</f>
        <v>evelyne.guilitte@meuse.chambagri.fr</v>
      </c>
      <c r="J29" s="136"/>
      <c r="K29" s="136"/>
      <c r="L29" s="137"/>
      <c r="M29" s="138"/>
      <c r="N29" s="138"/>
      <c r="O29" s="139"/>
      <c r="P29" s="139"/>
      <c r="Q29" s="140" t="str">
        <f aca="false">IF(OR(LEFT(B29,3)="HBV",LEFT(B29,3)="PHY"),VLOOKUP(D29,Opérateur_Territoire!$B$2:$J$120,6,0),"")</f>
        <v>Chambre d'agriculture de la Meuse</v>
      </c>
      <c r="R29" s="140" t="str">
        <f aca="false">IF(OR(LEFT(B29,3)="HBV",LEFT(B29,3)="PHY"),VLOOKUP(D29,Opérateur_Territoire!$B$2:$J$120,7,0),"")</f>
        <v>Les Roises – Savonnières-devant-Bar – CS 10229 – 55005 BAR-LE-DUC CEDEX</v>
      </c>
      <c r="S29" s="140"/>
      <c r="T29" s="140" t="str">
        <f aca="false">IF(OR(LEFT(B29,3)="HBV",LEFT(B29,3)="PHY"),VLOOKUP(D29,Opérateur_Territoire!$B$2:$J$120,8,0),"")</f>
        <v>03 29 76 81 43</v>
      </c>
      <c r="U29" s="140" t="str">
        <f aca="false">IF(OR(LEFT(B29,3)="HBV",LEFT(B29,3)="PHY"),VLOOKUP(D29,Opérateur_Territoire!$B$2:$J$120,9,0),"")</f>
        <v>evelyne.guilitte@meuse.chambagri.fr</v>
      </c>
      <c r="V29" s="141"/>
      <c r="W29" s="141"/>
      <c r="X29" s="141"/>
      <c r="AMI29" s="19"/>
      <c r="AMJ29" s="19"/>
    </row>
    <row r="30" s="142" customFormat="true" ht="25.5" hidden="false" customHeight="true" outlineLevel="0" collapsed="false">
      <c r="A30" s="135" t="s">
        <v>1259</v>
      </c>
      <c r="B30" s="34" t="str">
        <f aca="false">IF(A30="","saisir code MAEC (colonne A)",RIGHT(A30,4))</f>
        <v>HBV3</v>
      </c>
      <c r="C30" s="34" t="str">
        <f aca="false">IFERROR(VLOOKUP(LEFT(A30,7),Opérateur_Territoire!$B$2:$D$120,2,0),"à saisir (Opérateur_Territoire)")</f>
        <v>CA 55</v>
      </c>
      <c r="D30" s="34" t="str">
        <f aca="false">LEFT(A30,7)</f>
        <v>GE_55SE</v>
      </c>
      <c r="E30" s="34" t="str">
        <f aca="false">IFERROR(VLOOKUP(LEFT(A30,7),Opérateur_Territoire!$B$2:$D$120,3,0),"à saisir (Opérateur_Territoire)")</f>
        <v>Meuse – Captages Seine-Normandie</v>
      </c>
      <c r="F30" s="35" t="str">
        <f aca="false">IFERROR(VLOOKUP(LEFT(A30,7),Opérateur_Territoire!$B$2:$J$120,6,0),"à saisir (Opérateur_Territoire)")</f>
        <v>Chambre d'agriculture de la Meuse</v>
      </c>
      <c r="G30" s="35" t="str">
        <f aca="false">IFERROR(VLOOKUP(LEFT(A30,7),Opérateur_Territoire!$B$2:$J$120,7,0),"à saisir (Opérateur_Territoire)")</f>
        <v>Les Roises – Savonnières-devant-Bar – CS 10229 – 55005 BAR-LE-DUC CEDEX</v>
      </c>
      <c r="H30" s="35" t="str">
        <f aca="false">IFERROR(VLOOKUP(LEFT(A30,7),Opérateur_Territoire!$B$2:$J$120,8,0),"à saisir (Opérateur_Territoire)")</f>
        <v>03 29 76 81 43</v>
      </c>
      <c r="I30" s="35" t="str">
        <f aca="false">IFERROR(VLOOKUP(LEFT(A30,7),Opérateur_Territoire!$B$2:$J$120,9,0),"à saisir (Opérateur_Territoire)")</f>
        <v>evelyne.guilitte@meuse.chambagri.fr</v>
      </c>
      <c r="J30" s="136"/>
      <c r="K30" s="136"/>
      <c r="L30" s="137"/>
      <c r="M30" s="143"/>
      <c r="N30" s="143"/>
      <c r="O30" s="139"/>
      <c r="P30" s="139"/>
      <c r="Q30" s="140" t="str">
        <f aca="false">IF(OR(LEFT(B30,3)="HBV",LEFT(B30,3)="PHY"),VLOOKUP(D30,Opérateur_Territoire!$B$2:$J$120,6,0),"")</f>
        <v>Chambre d'agriculture de la Meuse</v>
      </c>
      <c r="R30" s="140" t="str">
        <f aca="false">IF(OR(LEFT(B30,3)="HBV",LEFT(B30,3)="PHY"),VLOOKUP(D30,Opérateur_Territoire!$B$2:$J$120,7,0),"")</f>
        <v>Les Roises – Savonnières-devant-Bar – CS 10229 – 55005 BAR-LE-DUC CEDEX</v>
      </c>
      <c r="S30" s="140"/>
      <c r="T30" s="140" t="str">
        <f aca="false">IF(OR(LEFT(B30,3)="HBV",LEFT(B30,3)="PHY"),VLOOKUP(D30,Opérateur_Territoire!$B$2:$J$120,8,0),"")</f>
        <v>03 29 76 81 43</v>
      </c>
      <c r="U30" s="140" t="str">
        <f aca="false">IF(OR(LEFT(B30,3)="HBV",LEFT(B30,3)="PHY"),VLOOKUP(D30,Opérateur_Territoire!$B$2:$J$120,9,0),"")</f>
        <v>evelyne.guilitte@meuse.chambagri.fr</v>
      </c>
      <c r="V30" s="141"/>
      <c r="W30" s="141"/>
      <c r="X30" s="141"/>
      <c r="AMI30" s="19"/>
      <c r="AMJ30" s="19"/>
    </row>
    <row r="31" s="142" customFormat="true" ht="25.5" hidden="false" customHeight="true" outlineLevel="0" collapsed="false">
      <c r="A31" s="135" t="s">
        <v>1260</v>
      </c>
      <c r="B31" s="34" t="str">
        <f aca="false">IF(A31="","saisir code MAEC (colonne A)",RIGHT(A31,4))</f>
        <v>HBV2</v>
      </c>
      <c r="C31" s="34" t="str">
        <f aca="false">IFERROR(VLOOKUP(LEFT(A31,7),Opérateur_Territoire!$B$2:$D$120,2,0),"à saisir (Opérateur_Territoire)")</f>
        <v>CA 55</v>
      </c>
      <c r="D31" s="34" t="str">
        <f aca="false">LEFT(A31,7)</f>
        <v>GE_55XH</v>
      </c>
      <c r="E31" s="34" t="str">
        <f aca="false">IFERROR(VLOOKUP(LEFT(A31,7),Opérateur_Territoire!$B$2:$D$120,3,0),"à saisir (Opérateur_Territoire)")</f>
        <v>Meuse – Herbe, élevage, infrastructures agro-écologiques</v>
      </c>
      <c r="F31" s="35" t="str">
        <f aca="false">IFERROR(VLOOKUP(LEFT(A31,7),Opérateur_Territoire!$B$2:$J$120,6,0),"à saisir (Opérateur_Territoire)")</f>
        <v>Chambre d'agriculture de la Meuse</v>
      </c>
      <c r="G31" s="35" t="str">
        <f aca="false">IFERROR(VLOOKUP(LEFT(A31,7),Opérateur_Territoire!$B$2:$J$120,7,0),"à saisir (Opérateur_Territoire)")</f>
        <v>Les Roises – Savonnières-devant-Bar – CS 10229 – 55005 BAR-LE-DUC CEDEX</v>
      </c>
      <c r="H31" s="35" t="str">
        <f aca="false">IFERROR(VLOOKUP(LEFT(A31,7),Opérateur_Territoire!$B$2:$J$120,8,0),"à saisir (Opérateur_Territoire)")</f>
        <v>03 29 76 81 20</v>
      </c>
      <c r="I31" s="35" t="str">
        <f aca="false">IFERROR(VLOOKUP(LEFT(A31,7),Opérateur_Territoire!$B$2:$J$120,9,0),"à saisir (Opérateur_Territoire)")</f>
        <v>nicolas.henry@meuse.chambagri.fr</v>
      </c>
      <c r="J31" s="136"/>
      <c r="K31" s="136"/>
      <c r="L31" s="137"/>
      <c r="M31" s="138"/>
      <c r="N31" s="138"/>
      <c r="O31" s="139"/>
      <c r="P31" s="139"/>
      <c r="Q31" s="140" t="str">
        <f aca="false">IF(OR(LEFT(B31,3)="HBV",LEFT(B31,3)="PHY"),VLOOKUP(D31,Opérateur_Territoire!$B$2:$J$120,6,0),"")</f>
        <v>Chambre d'agriculture de la Meuse</v>
      </c>
      <c r="R31" s="140" t="str">
        <f aca="false">IF(OR(LEFT(B31,3)="HBV",LEFT(B31,3)="PHY"),VLOOKUP(D31,Opérateur_Territoire!$B$2:$J$120,7,0),"")</f>
        <v>Les Roises – Savonnières-devant-Bar – CS 10229 – 55005 BAR-LE-DUC CEDEX</v>
      </c>
      <c r="S31" s="140"/>
      <c r="T31" s="140" t="str">
        <f aca="false">IF(OR(LEFT(B31,3)="HBV",LEFT(B31,3)="PHY"),VLOOKUP(D31,Opérateur_Territoire!$B$2:$J$120,8,0),"")</f>
        <v>03 29 76 81 20</v>
      </c>
      <c r="U31" s="140" t="str">
        <f aca="false">IF(OR(LEFT(B31,3)="HBV",LEFT(B31,3)="PHY"),VLOOKUP(D31,Opérateur_Territoire!$B$2:$J$120,9,0),"")</f>
        <v>nicolas.henry@meuse.chambagri.fr</v>
      </c>
      <c r="V31" s="141"/>
      <c r="W31" s="141"/>
      <c r="X31" s="141"/>
      <c r="AMI31" s="19"/>
      <c r="AMJ31" s="19"/>
    </row>
    <row r="32" s="142" customFormat="true" ht="25.5" hidden="false" customHeight="true" outlineLevel="0" collapsed="false">
      <c r="A32" s="135" t="s">
        <v>1261</v>
      </c>
      <c r="B32" s="34" t="str">
        <f aca="false">IF(A32="","saisir code MAEC (colonne A)",RIGHT(A32,4))</f>
        <v>HBV3</v>
      </c>
      <c r="C32" s="34" t="str">
        <f aca="false">IFERROR(VLOOKUP(LEFT(A32,7),Opérateur_Territoire!$B$2:$D$120,2,0),"à saisir (Opérateur_Territoire)")</f>
        <v>CA 55</v>
      </c>
      <c r="D32" s="34" t="str">
        <f aca="false">LEFT(A32,7)</f>
        <v>GE_55XH</v>
      </c>
      <c r="E32" s="34" t="str">
        <f aca="false">IFERROR(VLOOKUP(LEFT(A32,7),Opérateur_Territoire!$B$2:$D$120,3,0),"à saisir (Opérateur_Territoire)")</f>
        <v>Meuse – Herbe, élevage, infrastructures agro-écologiques</v>
      </c>
      <c r="F32" s="35" t="str">
        <f aca="false">IFERROR(VLOOKUP(LEFT(A32,7),Opérateur_Territoire!$B$2:$J$120,6,0),"à saisir (Opérateur_Territoire)")</f>
        <v>Chambre d'agriculture de la Meuse</v>
      </c>
      <c r="G32" s="35" t="str">
        <f aca="false">IFERROR(VLOOKUP(LEFT(A32,7),Opérateur_Territoire!$B$2:$J$120,7,0),"à saisir (Opérateur_Territoire)")</f>
        <v>Les Roises – Savonnières-devant-Bar – CS 10229 – 55005 BAR-LE-DUC CEDEX</v>
      </c>
      <c r="H32" s="35" t="str">
        <f aca="false">IFERROR(VLOOKUP(LEFT(A32,7),Opérateur_Territoire!$B$2:$J$120,8,0),"à saisir (Opérateur_Territoire)")</f>
        <v>03 29 76 81 20</v>
      </c>
      <c r="I32" s="35" t="str">
        <f aca="false">IFERROR(VLOOKUP(LEFT(A32,7),Opérateur_Territoire!$B$2:$J$120,9,0),"à saisir (Opérateur_Territoire)")</f>
        <v>nicolas.henry@meuse.chambagri.fr</v>
      </c>
      <c r="J32" s="136"/>
      <c r="K32" s="136"/>
      <c r="L32" s="137"/>
      <c r="M32" s="143"/>
      <c r="N32" s="143"/>
      <c r="O32" s="139"/>
      <c r="P32" s="139"/>
      <c r="Q32" s="140" t="str">
        <f aca="false">IF(OR(LEFT(B32,3)="HBV",LEFT(B32,3)="PHY"),VLOOKUP(D32,Opérateur_Territoire!$B$2:$J$120,6,0),"")</f>
        <v>Chambre d'agriculture de la Meuse</v>
      </c>
      <c r="R32" s="140" t="str">
        <f aca="false">IF(OR(LEFT(B32,3)="HBV",LEFT(B32,3)="PHY"),VLOOKUP(D32,Opérateur_Territoire!$B$2:$J$120,7,0),"")</f>
        <v>Les Roises – Savonnières-devant-Bar – CS 10229 – 55005 BAR-LE-DUC CEDEX</v>
      </c>
      <c r="S32" s="140"/>
      <c r="T32" s="140" t="str">
        <f aca="false">IF(OR(LEFT(B32,3)="HBV",LEFT(B32,3)="PHY"),VLOOKUP(D32,Opérateur_Territoire!$B$2:$J$120,8,0),"")</f>
        <v>03 29 76 81 20</v>
      </c>
      <c r="U32" s="140" t="str">
        <f aca="false">IF(OR(LEFT(B32,3)="HBV",LEFT(B32,3)="PHY"),VLOOKUP(D32,Opérateur_Territoire!$B$2:$J$120,9,0),"")</f>
        <v>nicolas.henry@meuse.chambagri.fr</v>
      </c>
      <c r="V32" s="141"/>
      <c r="W32" s="141"/>
      <c r="X32" s="141"/>
      <c r="AMI32" s="19"/>
      <c r="AMJ32" s="19"/>
    </row>
    <row r="33" s="142" customFormat="true" ht="25.5" hidden="false" customHeight="true" outlineLevel="0" collapsed="false">
      <c r="A33" s="135" t="s">
        <v>1262</v>
      </c>
      <c r="B33" s="34" t="str">
        <f aca="false">IF(A33="","saisir code MAEC (colonne A)",RIGHT(A33,4))</f>
        <v>ZIGC</v>
      </c>
      <c r="C33" s="34" t="str">
        <f aca="false">IFERROR(VLOOKUP(LEFT(A33,7),Opérateur_Territoire!$B$2:$D$120,2,0),"à saisir (Opérateur_Territoire)")</f>
        <v>CA 55</v>
      </c>
      <c r="D33" s="34" t="str">
        <f aca="false">LEFT(A33,7)</f>
        <v>GE_55XZ</v>
      </c>
      <c r="E33" s="34" t="str">
        <f aca="false">IFERROR(VLOOKUP(LEFT(A33,7),Opérateur_Territoire!$B$2:$D$120,3,0),"à saisir (Opérateur_Territoire)")</f>
        <v>Meuse – Zone intermédiaire</v>
      </c>
      <c r="F33" s="35" t="str">
        <f aca="false">IFERROR(VLOOKUP(LEFT(A33,7),Opérateur_Territoire!$B$2:$J$120,6,0),"à saisir (Opérateur_Territoire)")</f>
        <v>Chambre d'agriculture de la Meuse</v>
      </c>
      <c r="G33" s="35" t="str">
        <f aca="false">IFERROR(VLOOKUP(LEFT(A33,7),Opérateur_Territoire!$B$2:$J$120,7,0),"à saisir (Opérateur_Territoire)")</f>
        <v>Les Roises – Savonnières-devant-Bar – CS 10229 – 55005 BAR-LE-DUC CEDEX</v>
      </c>
      <c r="H33" s="35" t="str">
        <f aca="false">IFERROR(VLOOKUP(LEFT(A33,7),Opérateur_Territoire!$B$2:$J$120,8,0),"à saisir (Opérateur_Territoire)")</f>
        <v>03 29 76 81 20</v>
      </c>
      <c r="I33" s="35" t="str">
        <f aca="false">IFERROR(VLOOKUP(LEFT(A33,7),Opérateur_Territoire!$B$2:$J$120,9,0),"à saisir (Opérateur_Territoire)")</f>
        <v>nicolas.henry@meuse.chambagri.fr</v>
      </c>
      <c r="J33" s="136"/>
      <c r="K33" s="136"/>
      <c r="L33" s="137"/>
      <c r="M33" s="143"/>
      <c r="N33" s="143"/>
      <c r="O33" s="139"/>
      <c r="P33" s="139"/>
      <c r="Q33" s="140" t="str">
        <f aca="false">IF(OR(LEFT(B33,3)="HBV",LEFT(B33,3)="PHY"),VLOOKUP(D33,Opérateur_Territoire!$B$2:$J$120,6,0),"")</f>
        <v/>
      </c>
      <c r="R33" s="140" t="str">
        <f aca="false">IF(OR(LEFT(B33,3)="HBV",LEFT(B33,3)="PHY"),VLOOKUP(D33,Opérateur_Territoire!$B$2:$J$120,7,0),"")</f>
        <v/>
      </c>
      <c r="S33" s="140"/>
      <c r="T33" s="140" t="str">
        <f aca="false">IF(OR(LEFT(B33,3)="HBV",LEFT(B33,3)="PHY"),VLOOKUP(D33,Opérateur_Territoire!$B$2:$J$120,8,0),"")</f>
        <v/>
      </c>
      <c r="U33" s="140" t="str">
        <f aca="false">IF(OR(LEFT(B33,3)="HBV",LEFT(B33,3)="PHY"),VLOOKUP(D33,Opérateur_Territoire!$B$2:$J$120,9,0),"")</f>
        <v/>
      </c>
      <c r="V33" s="141"/>
      <c r="W33" s="141"/>
      <c r="X33" s="141"/>
      <c r="AMI33" s="19"/>
      <c r="AMJ33" s="19"/>
    </row>
    <row r="34" s="142" customFormat="true" ht="25.5" hidden="false" customHeight="true" outlineLevel="0" collapsed="false">
      <c r="A34" s="144" t="s">
        <v>1263</v>
      </c>
      <c r="B34" s="34" t="str">
        <f aca="false">IF(A34="","saisir code MAEC (colonne A)",RIGHT(A34,4))</f>
        <v>ZIPE</v>
      </c>
      <c r="C34" s="34" t="str">
        <f aca="false">IFERROR(VLOOKUP(LEFT(A34,7),Opérateur_Territoire!$B$2:$D$120,2,0),"à saisir (Opérateur_Territoire)")</f>
        <v>CA 55</v>
      </c>
      <c r="D34" s="34" t="str">
        <f aca="false">LEFT(A34,7)</f>
        <v>GE_55XZ</v>
      </c>
      <c r="E34" s="34" t="str">
        <f aca="false">IFERROR(VLOOKUP(LEFT(A34,7),Opérateur_Territoire!$B$2:$D$120,3,0),"à saisir (Opérateur_Territoire)")</f>
        <v>Meuse – Zone intermédiaire</v>
      </c>
      <c r="F34" s="35" t="str">
        <f aca="false">IFERROR(VLOOKUP(LEFT(A34,7),Opérateur_Territoire!$B$2:$J$120,6,0),"à saisir (Opérateur_Territoire)")</f>
        <v>Chambre d'agriculture de la Meuse</v>
      </c>
      <c r="G34" s="35" t="str">
        <f aca="false">IFERROR(VLOOKUP(LEFT(A34,7),Opérateur_Territoire!$B$2:$J$120,7,0),"à saisir (Opérateur_Territoire)")</f>
        <v>Les Roises – Savonnières-devant-Bar – CS 10229 – 55005 BAR-LE-DUC CEDEX</v>
      </c>
      <c r="H34" s="35" t="str">
        <f aca="false">IFERROR(VLOOKUP(LEFT(A34,7),Opérateur_Territoire!$B$2:$J$120,8,0),"à saisir (Opérateur_Territoire)")</f>
        <v>03 29 76 81 20</v>
      </c>
      <c r="I34" s="35" t="str">
        <f aca="false">IFERROR(VLOOKUP(LEFT(A34,7),Opérateur_Territoire!$B$2:$J$120,9,0),"à saisir (Opérateur_Territoire)")</f>
        <v>nicolas.henry@meuse.chambagri.fr</v>
      </c>
      <c r="J34" s="136"/>
      <c r="K34" s="136"/>
      <c r="L34" s="137"/>
      <c r="M34" s="138"/>
      <c r="N34" s="138"/>
      <c r="O34" s="139"/>
      <c r="P34" s="139"/>
      <c r="Q34" s="140" t="str">
        <f aca="false">IF(OR(LEFT(B34,3)="HBV",LEFT(B34,3)="PHY"),VLOOKUP(D34,Opérateur_Territoire!$B$2:$J$120,6,0),"")</f>
        <v/>
      </c>
      <c r="R34" s="140" t="str">
        <f aca="false">IF(OR(LEFT(B34,3)="HBV",LEFT(B34,3)="PHY"),VLOOKUP(D34,Opérateur_Territoire!$B$2:$J$120,7,0),"")</f>
        <v/>
      </c>
      <c r="S34" s="140"/>
      <c r="T34" s="140" t="str">
        <f aca="false">IF(OR(LEFT(B34,3)="HBV",LEFT(B34,3)="PHY"),VLOOKUP(D34,Opérateur_Territoire!$B$2:$J$120,8,0),"")</f>
        <v/>
      </c>
      <c r="U34" s="140" t="str">
        <f aca="false">IF(OR(LEFT(B34,3)="HBV",LEFT(B34,3)="PHY"),VLOOKUP(D34,Opérateur_Territoire!$B$2:$J$120,9,0),"")</f>
        <v/>
      </c>
      <c r="V34" s="141"/>
      <c r="W34" s="141"/>
      <c r="X34" s="141"/>
      <c r="AMI34" s="19"/>
      <c r="AMJ34" s="19"/>
    </row>
    <row r="35" s="142" customFormat="true" ht="25.5" hidden="false" customHeight="true" outlineLevel="0" collapsed="false">
      <c r="A35" s="144" t="s">
        <v>1264</v>
      </c>
      <c r="B35" s="34" t="str">
        <f aca="false">IF(A35="","saisir code MAEC (colonne A)",RIGHT(A35,4))</f>
        <v>HBV2</v>
      </c>
      <c r="C35" s="34" t="str">
        <f aca="false">IFERROR(VLOOKUP(LEFT(A35,7),Opérateur_Territoire!$B$2:$D$120,2,0),"à saisir (Opérateur_Territoire)")</f>
        <v>CA 57</v>
      </c>
      <c r="D35" s="34" t="str">
        <f aca="false">LEFT(A35,7)</f>
        <v>GE_571H</v>
      </c>
      <c r="E35" s="34" t="str">
        <f aca="false">IFERROR(VLOOKUP(LEFT(A35,7),Opérateur_Territoire!$B$2:$D$120,3,0),"à saisir (Opérateur_Territoire)")</f>
        <v>Moselle – Herbe, élevage, infrastructures agro-écologiques (Agence de l'eau Rhin-Meuse)</v>
      </c>
      <c r="F35" s="35" t="str">
        <f aca="false">IFERROR(VLOOKUP(LEFT(A35,7),Opérateur_Territoire!$B$2:$J$120,6,0),"à saisir (Opérateur_Territoire)")</f>
        <v>Chambre d'agriculture de la Moselle</v>
      </c>
      <c r="G35" s="35" t="str">
        <f aca="false">IFERROR(VLOOKUP(LEFT(A35,7),Opérateur_Territoire!$B$2:$J$120,7,0),"à saisir (Opérateur_Territoire)")</f>
        <v>64 avenue André Malraux – CS 80015 – 57045 METZ CEDEX 01</v>
      </c>
      <c r="H35" s="35" t="str">
        <f aca="false">IFERROR(VLOOKUP(LEFT(A35,7),Opérateur_Territoire!$B$2:$J$120,8,0),"à saisir (Opérateur_Territoire)")</f>
        <v>06.30.48.91.28</v>
      </c>
      <c r="I35" s="35" t="str">
        <f aca="false">IFERROR(VLOOKUP(LEFT(A35,7),Opérateur_Territoire!$B$2:$J$120,9,0),"à saisir (Opérateur_Territoire)")</f>
        <v>alice.albert@moselle.chambagri.fr</v>
      </c>
      <c r="J35" s="136"/>
      <c r="K35" s="136"/>
      <c r="L35" s="137"/>
      <c r="M35" s="138"/>
      <c r="N35" s="138"/>
      <c r="O35" s="139"/>
      <c r="P35" s="139"/>
      <c r="Q35" s="140" t="str">
        <f aca="false">IF(OR(LEFT(B35,3)="HBV",LEFT(B35,3)="PHY"),VLOOKUP(D35,Opérateur_Territoire!$B$2:$J$120,6,0),"")</f>
        <v>Chambre d'agriculture de la Moselle</v>
      </c>
      <c r="R35" s="140" t="str">
        <f aca="false">IF(OR(LEFT(B35,3)="HBV",LEFT(B35,3)="PHY"),VLOOKUP(D35,Opérateur_Territoire!$B$2:$J$120,7,0),"")</f>
        <v>64 avenue André Malraux – CS 80015 – 57045 METZ CEDEX 01</v>
      </c>
      <c r="S35" s="140"/>
      <c r="T35" s="140" t="str">
        <f aca="false">IF(OR(LEFT(B35,3)="HBV",LEFT(B35,3)="PHY"),VLOOKUP(D35,Opérateur_Territoire!$B$2:$J$120,8,0),"")</f>
        <v>06.30.48.91.28</v>
      </c>
      <c r="U35" s="140" t="str">
        <f aca="false">IF(OR(LEFT(B35,3)="HBV",LEFT(B35,3)="PHY"),VLOOKUP(D35,Opérateur_Territoire!$B$2:$J$120,9,0),"")</f>
        <v>alice.albert@moselle.chambagri.fr</v>
      </c>
      <c r="V35" s="141"/>
      <c r="W35" s="141"/>
      <c r="X35" s="141"/>
      <c r="AMI35" s="19"/>
      <c r="AMJ35" s="19"/>
    </row>
    <row r="36" customFormat="false" ht="25.5" hidden="false" customHeight="true" outlineLevel="0" collapsed="false">
      <c r="A36" s="144" t="s">
        <v>1265</v>
      </c>
      <c r="B36" s="34" t="str">
        <f aca="false">IF(A36="","saisir code MAEC (colonne A)",RIGHT(A36,4))</f>
        <v>HBV3</v>
      </c>
      <c r="C36" s="34" t="str">
        <f aca="false">IFERROR(VLOOKUP(LEFT(A36,7),Opérateur_Territoire!$B$2:$D$120,2,0),"à saisir (Opérateur_Territoire)")</f>
        <v>CA 57</v>
      </c>
      <c r="D36" s="34" t="str">
        <f aca="false">LEFT(A36,7)</f>
        <v>GE_571H</v>
      </c>
      <c r="E36" s="34" t="str">
        <f aca="false">IFERROR(VLOOKUP(LEFT(A36,7),Opérateur_Territoire!$B$2:$D$120,3,0),"à saisir (Opérateur_Territoire)")</f>
        <v>Moselle – Herbe, élevage, infrastructures agro-écologiques (Agence de l'eau Rhin-Meuse)</v>
      </c>
      <c r="F36" s="35" t="str">
        <f aca="false">IFERROR(VLOOKUP(LEFT(A36,7),Opérateur_Territoire!$B$2:$J$120,6,0),"à saisir (Opérateur_Territoire)")</f>
        <v>Chambre d'agriculture de la Moselle</v>
      </c>
      <c r="G36" s="35" t="str">
        <f aca="false">IFERROR(VLOOKUP(LEFT(A36,7),Opérateur_Territoire!$B$2:$J$120,7,0),"à saisir (Opérateur_Territoire)")</f>
        <v>64 avenue André Malraux – CS 80015 – 57045 METZ CEDEX 01</v>
      </c>
      <c r="H36" s="35" t="str">
        <f aca="false">IFERROR(VLOOKUP(LEFT(A36,7),Opérateur_Territoire!$B$2:$J$120,8,0),"à saisir (Opérateur_Territoire)")</f>
        <v>06.30.48.91.28</v>
      </c>
      <c r="I36" s="35" t="str">
        <f aca="false">IFERROR(VLOOKUP(LEFT(A36,7),Opérateur_Territoire!$B$2:$J$120,9,0),"à saisir (Opérateur_Territoire)")</f>
        <v>alice.albert@moselle.chambagri.fr</v>
      </c>
      <c r="J36" s="136"/>
      <c r="K36" s="136"/>
      <c r="L36" s="137"/>
      <c r="M36" s="138"/>
      <c r="N36" s="138"/>
      <c r="O36" s="139"/>
      <c r="P36" s="139"/>
      <c r="Q36" s="140" t="str">
        <f aca="false">IF(OR(LEFT(B36,3)="HBV",LEFT(B36,3)="PHY"),VLOOKUP(D36,Opérateur_Territoire!$B$2:$J$120,6,0),"")</f>
        <v>Chambre d'agriculture de la Moselle</v>
      </c>
      <c r="R36" s="140" t="str">
        <f aca="false">IF(OR(LEFT(B36,3)="HBV",LEFT(B36,3)="PHY"),VLOOKUP(D36,Opérateur_Territoire!$B$2:$J$120,7,0),"")</f>
        <v>64 avenue André Malraux – CS 80015 – 57045 METZ CEDEX 01</v>
      </c>
      <c r="S36" s="140"/>
      <c r="T36" s="140" t="str">
        <f aca="false">IF(OR(LEFT(B36,3)="HBV",LEFT(B36,3)="PHY"),VLOOKUP(D36,Opérateur_Territoire!$B$2:$J$120,8,0),"")</f>
        <v>06.30.48.91.28</v>
      </c>
      <c r="U36" s="140" t="str">
        <f aca="false">IF(OR(LEFT(B36,3)="HBV",LEFT(B36,3)="PHY"),VLOOKUP(D36,Opérateur_Territoire!$B$2:$J$120,9,0),"")</f>
        <v>alice.albert@moselle.chambagri.fr</v>
      </c>
      <c r="V36" s="141"/>
      <c r="W36" s="141"/>
      <c r="X36" s="141"/>
    </row>
    <row r="37" customFormat="false" ht="25.5" hidden="false" customHeight="true" outlineLevel="0" collapsed="false">
      <c r="A37" s="135" t="s">
        <v>1266</v>
      </c>
      <c r="B37" s="34" t="str">
        <f aca="false">IF(A37="","saisir code MAEC (colonne A)",RIGHT(A37,4))</f>
        <v>HBV2</v>
      </c>
      <c r="C37" s="34" t="str">
        <f aca="false">IFERROR(VLOOKUP(LEFT(A37,7),Opérateur_Territoire!$B$2:$D$120,2,0),"à saisir (Opérateur_Territoire)")</f>
        <v>CA 57</v>
      </c>
      <c r="D37" s="34" t="str">
        <f aca="false">LEFT(A37,7)</f>
        <v>GE_57XH</v>
      </c>
      <c r="E37" s="34" t="str">
        <f aca="false">IFERROR(VLOOKUP(LEFT(A37,7),Opérateur_Territoire!$B$2:$D$120,3,0),"à saisir (Opérateur_Territoire)")</f>
        <v>Moselle – Herbe, élevage, infrastructures agro-écologiques</v>
      </c>
      <c r="F37" s="35" t="str">
        <f aca="false">IFERROR(VLOOKUP(LEFT(A37,7),Opérateur_Territoire!$B$2:$J$120,6,0),"à saisir (Opérateur_Territoire)")</f>
        <v>Chambre d'agriculture de la Moselle</v>
      </c>
      <c r="G37" s="35" t="str">
        <f aca="false">IFERROR(VLOOKUP(LEFT(A37,7),Opérateur_Territoire!$B$2:$J$120,7,0),"à saisir (Opérateur_Territoire)")</f>
        <v>64 avenue André Malraux – CS 80015 – 57045 METZ CEDEX 01</v>
      </c>
      <c r="H37" s="35" t="str">
        <f aca="false">IFERROR(VLOOKUP(LEFT(A37,7),Opérateur_Territoire!$B$2:$J$120,8,0),"à saisir (Opérateur_Territoire)")</f>
        <v>06.30.48.91.28</v>
      </c>
      <c r="I37" s="35" t="str">
        <f aca="false">IFERROR(VLOOKUP(LEFT(A37,7),Opérateur_Territoire!$B$2:$J$120,9,0),"à saisir (Opérateur_Territoire)")</f>
        <v>alice.albert@moselle.chambagri.fr</v>
      </c>
      <c r="J37" s="136"/>
      <c r="K37" s="136"/>
      <c r="L37" s="137"/>
      <c r="M37" s="138"/>
      <c r="N37" s="138"/>
      <c r="O37" s="139"/>
      <c r="P37" s="139"/>
      <c r="Q37" s="140" t="str">
        <f aca="false">IF(OR(LEFT(B37,3)="HBV",LEFT(B37,3)="PHY"),VLOOKUP(D37,Opérateur_Territoire!$B$2:$J$120,6,0),"")</f>
        <v>Chambre d'agriculture de la Moselle</v>
      </c>
      <c r="R37" s="140" t="str">
        <f aca="false">IF(OR(LEFT(B37,3)="HBV",LEFT(B37,3)="PHY"),VLOOKUP(D37,Opérateur_Territoire!$B$2:$J$120,7,0),"")</f>
        <v>64 avenue André Malraux – CS 80015 – 57045 METZ CEDEX 01</v>
      </c>
      <c r="S37" s="140"/>
      <c r="T37" s="140" t="str">
        <f aca="false">IF(OR(LEFT(B37,3)="HBV",LEFT(B37,3)="PHY"),VLOOKUP(D37,Opérateur_Territoire!$B$2:$J$120,8,0),"")</f>
        <v>06.30.48.91.28</v>
      </c>
      <c r="U37" s="140" t="str">
        <f aca="false">IF(OR(LEFT(B37,3)="HBV",LEFT(B37,3)="PHY"),VLOOKUP(D37,Opérateur_Territoire!$B$2:$J$120,9,0),"")</f>
        <v>alice.albert@moselle.chambagri.fr</v>
      </c>
      <c r="V37" s="141"/>
      <c r="W37" s="141"/>
      <c r="X37" s="141"/>
    </row>
    <row r="38" customFormat="false" ht="25.5" hidden="false" customHeight="true" outlineLevel="0" collapsed="false">
      <c r="A38" s="135" t="s">
        <v>1267</v>
      </c>
      <c r="B38" s="34" t="str">
        <f aca="false">IF(A38="","saisir code MAEC (colonne A)",RIGHT(A38,4))</f>
        <v>HBV3</v>
      </c>
      <c r="C38" s="34" t="str">
        <f aca="false">IFERROR(VLOOKUP(LEFT(A38,7),Opérateur_Territoire!$B$2:$D$120,2,0),"à saisir (Opérateur_Territoire)")</f>
        <v>CA 57</v>
      </c>
      <c r="D38" s="34" t="str">
        <f aca="false">LEFT(A38,7)</f>
        <v>GE_57XH</v>
      </c>
      <c r="E38" s="34" t="str">
        <f aca="false">IFERROR(VLOOKUP(LEFT(A38,7),Opérateur_Territoire!$B$2:$D$120,3,0),"à saisir (Opérateur_Territoire)")</f>
        <v>Moselle – Herbe, élevage, infrastructures agro-écologiques</v>
      </c>
      <c r="F38" s="35" t="str">
        <f aca="false">IFERROR(VLOOKUP(LEFT(A38,7),Opérateur_Territoire!$B$2:$J$120,6,0),"à saisir (Opérateur_Territoire)")</f>
        <v>Chambre d'agriculture de la Moselle</v>
      </c>
      <c r="G38" s="35" t="str">
        <f aca="false">IFERROR(VLOOKUP(LEFT(A38,7),Opérateur_Territoire!$B$2:$J$120,7,0),"à saisir (Opérateur_Territoire)")</f>
        <v>64 avenue André Malraux – CS 80015 – 57045 METZ CEDEX 01</v>
      </c>
      <c r="H38" s="35" t="str">
        <f aca="false">IFERROR(VLOOKUP(LEFT(A38,7),Opérateur_Territoire!$B$2:$J$120,8,0),"à saisir (Opérateur_Territoire)")</f>
        <v>06.30.48.91.28</v>
      </c>
      <c r="I38" s="35" t="str">
        <f aca="false">IFERROR(VLOOKUP(LEFT(A38,7),Opérateur_Territoire!$B$2:$J$120,9,0),"à saisir (Opérateur_Territoire)")</f>
        <v>alice.albert@moselle.chambagri.fr</v>
      </c>
      <c r="J38" s="136"/>
      <c r="K38" s="136"/>
      <c r="L38" s="137"/>
      <c r="M38" s="138"/>
      <c r="N38" s="138"/>
      <c r="O38" s="139"/>
      <c r="P38" s="139"/>
      <c r="Q38" s="140" t="str">
        <f aca="false">IF(OR(LEFT(B38,3)="HBV",LEFT(B38,3)="PHY"),VLOOKUP(D38,Opérateur_Territoire!$B$2:$J$120,6,0),"")</f>
        <v>Chambre d'agriculture de la Moselle</v>
      </c>
      <c r="R38" s="140" t="str">
        <f aca="false">IF(OR(LEFT(B38,3)="HBV",LEFT(B38,3)="PHY"),VLOOKUP(D38,Opérateur_Territoire!$B$2:$J$120,7,0),"")</f>
        <v>64 avenue André Malraux – CS 80015 – 57045 METZ CEDEX 01</v>
      </c>
      <c r="S38" s="140"/>
      <c r="T38" s="140" t="str">
        <f aca="false">IF(OR(LEFT(B38,3)="HBV",LEFT(B38,3)="PHY"),VLOOKUP(D38,Opérateur_Territoire!$B$2:$J$120,8,0),"")</f>
        <v>06.30.48.91.28</v>
      </c>
      <c r="U38" s="140" t="str">
        <f aca="false">IF(OR(LEFT(B38,3)="HBV",LEFT(B38,3)="PHY"),VLOOKUP(D38,Opérateur_Territoire!$B$2:$J$120,9,0),"")</f>
        <v>alice.albert@moselle.chambagri.fr</v>
      </c>
      <c r="V38" s="141"/>
      <c r="W38" s="141"/>
      <c r="X38" s="141"/>
    </row>
    <row r="39" customFormat="false" ht="25.5" hidden="false" customHeight="true" outlineLevel="0" collapsed="false">
      <c r="A39" s="135" t="s">
        <v>1268</v>
      </c>
      <c r="B39" s="34" t="str">
        <f aca="false">IF(A39="","saisir code MAEC (colonne A)",RIGHT(A39,4))</f>
        <v>ZIGC</v>
      </c>
      <c r="C39" s="34" t="str">
        <f aca="false">IFERROR(VLOOKUP(LEFT(A39,7),Opérateur_Territoire!$B$2:$D$120,2,0),"à saisir (Opérateur_Territoire)")</f>
        <v>CA 57</v>
      </c>
      <c r="D39" s="34" t="str">
        <f aca="false">LEFT(A39,7)</f>
        <v>GE_57XZ</v>
      </c>
      <c r="E39" s="34" t="str">
        <f aca="false">IFERROR(VLOOKUP(LEFT(A39,7),Opérateur_Territoire!$B$2:$D$120,3,0),"à saisir (Opérateur_Territoire)")</f>
        <v>Moselle – Zone intermédiaire</v>
      </c>
      <c r="F39" s="35" t="str">
        <f aca="false">IFERROR(VLOOKUP(LEFT(A39,7),Opérateur_Territoire!$B$2:$J$120,6,0),"à saisir (Opérateur_Territoire)")</f>
        <v>Chambre d'agriculture de la Moselle</v>
      </c>
      <c r="G39" s="35" t="str">
        <f aca="false">IFERROR(VLOOKUP(LEFT(A39,7),Opérateur_Territoire!$B$2:$J$120,7,0),"à saisir (Opérateur_Territoire)")</f>
        <v>64 avenue André Malraux – CS 80015 – 57045 METZ CEDEX 01</v>
      </c>
      <c r="H39" s="35" t="str">
        <f aca="false">IFERROR(VLOOKUP(LEFT(A39,7),Opérateur_Territoire!$B$2:$J$120,8,0),"à saisir (Opérateur_Territoire)")</f>
        <v>06.30.48.91.29</v>
      </c>
      <c r="I39" s="35" t="str">
        <f aca="false">IFERROR(VLOOKUP(LEFT(A39,7),Opérateur_Territoire!$B$2:$J$120,9,0),"à saisir (Opérateur_Territoire)")</f>
        <v>alice.albert@moselle.chambagri.fr</v>
      </c>
      <c r="J39" s="136"/>
      <c r="K39" s="136"/>
      <c r="L39" s="137"/>
      <c r="M39" s="143"/>
      <c r="N39" s="143"/>
      <c r="O39" s="139"/>
      <c r="P39" s="139"/>
      <c r="Q39" s="140" t="str">
        <f aca="false">IF(OR(LEFT(B39,3)="HBV",LEFT(B39,3)="PHY"),VLOOKUP(D39,Opérateur_Territoire!$B$2:$J$120,6,0),"")</f>
        <v/>
      </c>
      <c r="R39" s="140" t="str">
        <f aca="false">IF(OR(LEFT(B39,3)="HBV",LEFT(B39,3)="PHY"),VLOOKUP(D39,Opérateur_Territoire!$B$2:$J$120,7,0),"")</f>
        <v/>
      </c>
      <c r="S39" s="140"/>
      <c r="T39" s="140" t="str">
        <f aca="false">IF(OR(LEFT(B39,3)="HBV",LEFT(B39,3)="PHY"),VLOOKUP(D39,Opérateur_Territoire!$B$2:$J$120,8,0),"")</f>
        <v/>
      </c>
      <c r="U39" s="140" t="str">
        <f aca="false">IF(OR(LEFT(B39,3)="HBV",LEFT(B39,3)="PHY"),VLOOKUP(D39,Opérateur_Territoire!$B$2:$J$120,9,0),"")</f>
        <v/>
      </c>
      <c r="V39" s="141"/>
      <c r="W39" s="141"/>
      <c r="X39" s="141"/>
    </row>
    <row r="40" customFormat="false" ht="25.5" hidden="false" customHeight="true" outlineLevel="0" collapsed="false">
      <c r="A40" s="135" t="s">
        <v>1269</v>
      </c>
      <c r="B40" s="34" t="str">
        <f aca="false">IF(A40="","saisir code MAEC (colonne A)",RIGHT(A40,4))</f>
        <v>ZIPE</v>
      </c>
      <c r="C40" s="34" t="str">
        <f aca="false">IFERROR(VLOOKUP(LEFT(A40,7),Opérateur_Territoire!$B$2:$D$120,2,0),"à saisir (Opérateur_Territoire)")</f>
        <v>CA 57</v>
      </c>
      <c r="D40" s="34" t="str">
        <f aca="false">LEFT(A40,7)</f>
        <v>GE_57XZ</v>
      </c>
      <c r="E40" s="34" t="str">
        <f aca="false">IFERROR(VLOOKUP(LEFT(A40,7),Opérateur_Territoire!$B$2:$D$120,3,0),"à saisir (Opérateur_Territoire)")</f>
        <v>Moselle – Zone intermédiaire</v>
      </c>
      <c r="F40" s="35" t="str">
        <f aca="false">IFERROR(VLOOKUP(LEFT(A40,7),Opérateur_Territoire!$B$2:$J$120,6,0),"à saisir (Opérateur_Territoire)")</f>
        <v>Chambre d'agriculture de la Moselle</v>
      </c>
      <c r="G40" s="35" t="str">
        <f aca="false">IFERROR(VLOOKUP(LEFT(A40,7),Opérateur_Territoire!$B$2:$J$120,7,0),"à saisir (Opérateur_Territoire)")</f>
        <v>64 avenue André Malraux – CS 80015 – 57045 METZ CEDEX 01</v>
      </c>
      <c r="H40" s="35" t="str">
        <f aca="false">IFERROR(VLOOKUP(LEFT(A40,7),Opérateur_Territoire!$B$2:$J$120,8,0),"à saisir (Opérateur_Territoire)")</f>
        <v>06.30.48.91.29</v>
      </c>
      <c r="I40" s="35" t="str">
        <f aca="false">IFERROR(VLOOKUP(LEFT(A40,7),Opérateur_Territoire!$B$2:$J$120,9,0),"à saisir (Opérateur_Territoire)")</f>
        <v>alice.albert@moselle.chambagri.fr</v>
      </c>
      <c r="J40" s="136"/>
      <c r="K40" s="136"/>
      <c r="L40" s="137"/>
      <c r="M40" s="143"/>
      <c r="N40" s="143"/>
      <c r="O40" s="139"/>
      <c r="P40" s="139"/>
      <c r="Q40" s="140" t="str">
        <f aca="false">IF(OR(LEFT(B40,3)="HBV",LEFT(B40,3)="PHY"),VLOOKUP(D40,Opérateur_Territoire!$B$2:$J$120,6,0),"")</f>
        <v/>
      </c>
      <c r="R40" s="140" t="str">
        <f aca="false">IF(OR(LEFT(B40,3)="HBV",LEFT(B40,3)="PHY"),VLOOKUP(D40,Opérateur_Territoire!$B$2:$J$120,7,0),"")</f>
        <v/>
      </c>
      <c r="S40" s="140"/>
      <c r="T40" s="140" t="str">
        <f aca="false">IF(OR(LEFT(B40,3)="HBV",LEFT(B40,3)="PHY"),VLOOKUP(D40,Opérateur_Territoire!$B$2:$J$120,8,0),"")</f>
        <v/>
      </c>
      <c r="U40" s="140" t="str">
        <f aca="false">IF(OR(LEFT(B40,3)="HBV",LEFT(B40,3)="PHY"),VLOOKUP(D40,Opérateur_Territoire!$B$2:$J$120,9,0),"")</f>
        <v/>
      </c>
      <c r="V40" s="141"/>
      <c r="W40" s="141"/>
      <c r="X40" s="141"/>
    </row>
    <row r="41" customFormat="false" ht="25.5" hidden="false" customHeight="true" outlineLevel="0" collapsed="false">
      <c r="A41" s="135" t="s">
        <v>1270</v>
      </c>
      <c r="B41" s="34" t="str">
        <f aca="false">IF(A41="","saisir code MAEC (colonne A)",RIGHT(A41,4))</f>
        <v>HBV2</v>
      </c>
      <c r="C41" s="34" t="str">
        <f aca="false">IFERROR(VLOOKUP(LEFT(A41,7),Opérateur_Territoire!$B$2:$D$120,2,0),"à saisir (Opérateur_Territoire)")</f>
        <v>CA 88</v>
      </c>
      <c r="D41" s="34" t="str">
        <f aca="false">LEFT(A41,7)</f>
        <v>GE_881H</v>
      </c>
      <c r="E41" s="34" t="str">
        <f aca="false">IFERROR(VLOOKUP(LEFT(A41,7),Opérateur_Territoire!$B$2:$D$120,3,0),"à saisir (Opérateur_Territoire)")</f>
        <v>Vosges – Herbe, élevage, infrastructures agro-écologiques (Agence de l'eau Rhin-Meuse)</v>
      </c>
      <c r="F41" s="35" t="str">
        <f aca="false">IFERROR(VLOOKUP(LEFT(A41,7),Opérateur_Territoire!$B$2:$J$120,6,0),"à saisir (Opérateur_Territoire)")</f>
        <v>Chambre d'agriculture des Vosges</v>
      </c>
      <c r="G41" s="35" t="str">
        <f aca="false">IFERROR(VLOOKUP(LEFT(A41,7),Opérateur_Territoire!$B$2:$J$120,7,0),"à saisir (Opérateur_Territoire)")</f>
        <v>17 rue André Vitu - 88026 EPINAL Cedex</v>
      </c>
      <c r="H41" s="35" t="str">
        <f aca="false">IFERROR(VLOOKUP(LEFT(A41,7),Opérateur_Territoire!$B$2:$J$120,8,0),"à saisir (Opérateur_Territoire)")</f>
        <v>06 75 87 57 89</v>
      </c>
      <c r="I41" s="35" t="str">
        <f aca="false">IFERROR(VLOOKUP(LEFT(A41,7),Opérateur_Territoire!$B$2:$J$120,9,0),"à saisir (Opérateur_Territoire)")</f>
        <v>damien.godfroy@vosges.chambagri.fr</v>
      </c>
      <c r="J41" s="136"/>
      <c r="K41" s="136"/>
      <c r="L41" s="137"/>
      <c r="M41" s="143"/>
      <c r="N41" s="143"/>
      <c r="O41" s="139"/>
      <c r="P41" s="139"/>
      <c r="Q41" s="140" t="str">
        <f aca="false">IF(OR(LEFT(B41,3)="HBV",LEFT(B41,3)="PHY"),VLOOKUP(D41,Opérateur_Territoire!$B$2:$J$120,6,0),"")</f>
        <v>Chambre d'agriculture des Vosges</v>
      </c>
      <c r="R41" s="140" t="str">
        <f aca="false">IF(OR(LEFT(B41,3)="HBV",LEFT(B41,3)="PHY"),VLOOKUP(D41,Opérateur_Territoire!$B$2:$J$120,7,0),"")</f>
        <v>17 rue André Vitu - 88026 EPINAL Cedex</v>
      </c>
      <c r="S41" s="140"/>
      <c r="T41" s="140" t="str">
        <f aca="false">IF(OR(LEFT(B41,3)="HBV",LEFT(B41,3)="PHY"),VLOOKUP(D41,Opérateur_Territoire!$B$2:$J$120,8,0),"")</f>
        <v>06 75 87 57 89</v>
      </c>
      <c r="U41" s="140" t="str">
        <f aca="false">IF(OR(LEFT(B41,3)="HBV",LEFT(B41,3)="PHY"),VLOOKUP(D41,Opérateur_Territoire!$B$2:$J$120,9,0),"")</f>
        <v>damien.godfroy@vosges.chambagri.fr</v>
      </c>
      <c r="V41" s="141"/>
      <c r="W41" s="141"/>
      <c r="X41" s="141"/>
    </row>
    <row r="42" customFormat="false" ht="25.5" hidden="false" customHeight="true" outlineLevel="0" collapsed="false">
      <c r="A42" s="144" t="s">
        <v>1271</v>
      </c>
      <c r="B42" s="34" t="str">
        <f aca="false">IF(A42="","saisir code MAEC (colonne A)",RIGHT(A42,4))</f>
        <v>HBV3</v>
      </c>
      <c r="C42" s="34" t="str">
        <f aca="false">IFERROR(VLOOKUP(LEFT(A42,7),Opérateur_Territoire!$B$2:$D$120,2,0),"à saisir (Opérateur_Territoire)")</f>
        <v>CA 88</v>
      </c>
      <c r="D42" s="34" t="str">
        <f aca="false">LEFT(A42,7)</f>
        <v>GE_881H</v>
      </c>
      <c r="E42" s="34" t="str">
        <f aca="false">IFERROR(VLOOKUP(LEFT(A42,7),Opérateur_Territoire!$B$2:$D$120,3,0),"à saisir (Opérateur_Territoire)")</f>
        <v>Vosges – Herbe, élevage, infrastructures agro-écologiques (Agence de l'eau Rhin-Meuse)</v>
      </c>
      <c r="F42" s="35" t="str">
        <f aca="false">IFERROR(VLOOKUP(LEFT(A42,7),Opérateur_Territoire!$B$2:$J$120,6,0),"à saisir (Opérateur_Territoire)")</f>
        <v>Chambre d'agriculture des Vosges</v>
      </c>
      <c r="G42" s="35" t="str">
        <f aca="false">IFERROR(VLOOKUP(LEFT(A42,7),Opérateur_Territoire!$B$2:$J$120,7,0),"à saisir (Opérateur_Territoire)")</f>
        <v>17 rue André Vitu - 88026 EPINAL Cedex</v>
      </c>
      <c r="H42" s="35" t="str">
        <f aca="false">IFERROR(VLOOKUP(LEFT(A42,7),Opérateur_Territoire!$B$2:$J$120,8,0),"à saisir (Opérateur_Territoire)")</f>
        <v>06 75 87 57 89</v>
      </c>
      <c r="I42" s="35" t="str">
        <f aca="false">IFERROR(VLOOKUP(LEFT(A42,7),Opérateur_Territoire!$B$2:$J$120,9,0),"à saisir (Opérateur_Territoire)")</f>
        <v>damien.godfroy@vosges.chambagri.fr</v>
      </c>
      <c r="J42" s="136"/>
      <c r="K42" s="136"/>
      <c r="L42" s="137"/>
      <c r="M42" s="138"/>
      <c r="N42" s="138"/>
      <c r="O42" s="139"/>
      <c r="P42" s="139"/>
      <c r="Q42" s="140" t="str">
        <f aca="false">IF(OR(LEFT(B42,3)="HBV",LEFT(B42,3)="PHY"),VLOOKUP(D42,Opérateur_Territoire!$B$2:$J$120,6,0),"")</f>
        <v>Chambre d'agriculture des Vosges</v>
      </c>
      <c r="R42" s="140" t="str">
        <f aca="false">IF(OR(LEFT(B42,3)="HBV",LEFT(B42,3)="PHY"),VLOOKUP(D42,Opérateur_Territoire!$B$2:$J$120,7,0),"")</f>
        <v>17 rue André Vitu - 88026 EPINAL Cedex</v>
      </c>
      <c r="S42" s="140"/>
      <c r="T42" s="140" t="str">
        <f aca="false">IF(OR(LEFT(B42,3)="HBV",LEFT(B42,3)="PHY"),VLOOKUP(D42,Opérateur_Territoire!$B$2:$J$120,8,0),"")</f>
        <v>06 75 87 57 89</v>
      </c>
      <c r="U42" s="140" t="str">
        <f aca="false">IF(OR(LEFT(B42,3)="HBV",LEFT(B42,3)="PHY"),VLOOKUP(D42,Opérateur_Territoire!$B$2:$J$120,9,0),"")</f>
        <v>damien.godfroy@vosges.chambagri.fr</v>
      </c>
      <c r="V42" s="141"/>
      <c r="W42" s="141"/>
      <c r="X42" s="141"/>
    </row>
    <row r="43" customFormat="false" ht="25.5" hidden="false" customHeight="true" outlineLevel="0" collapsed="false">
      <c r="A43" s="135" t="s">
        <v>1272</v>
      </c>
      <c r="B43" s="34" t="str">
        <f aca="false">IF(A43="","saisir code MAEC (colonne A)",RIGHT(A43,4))</f>
        <v>HBV2</v>
      </c>
      <c r="C43" s="34" t="str">
        <f aca="false">IFERROR(VLOOKUP(LEFT(A43,7),Opérateur_Territoire!$B$2:$D$120,2,0),"à saisir (Opérateur_Territoire)")</f>
        <v>CA 88</v>
      </c>
      <c r="D43" s="34" t="str">
        <f aca="false">LEFT(A43,7)</f>
        <v>GE_88XH</v>
      </c>
      <c r="E43" s="34" t="str">
        <f aca="false">IFERROR(VLOOKUP(LEFT(A43,7),Opérateur_Territoire!$B$2:$D$120,3,0),"à saisir (Opérateur_Territoire)")</f>
        <v>Vosges – Herbe, élevage, infrastructures agro-écologiques </v>
      </c>
      <c r="F43" s="35" t="str">
        <f aca="false">IFERROR(VLOOKUP(LEFT(A43,7),Opérateur_Territoire!$B$2:$J$120,6,0),"à saisir (Opérateur_Territoire)")</f>
        <v>Chambre d'agriculture des Vosges</v>
      </c>
      <c r="G43" s="35" t="str">
        <f aca="false">IFERROR(VLOOKUP(LEFT(A43,7),Opérateur_Territoire!$B$2:$J$120,7,0),"à saisir (Opérateur_Territoire)")</f>
        <v>17 rue André Vitu - 88026 EPINAL Cedex</v>
      </c>
      <c r="H43" s="35" t="str">
        <f aca="false">IFERROR(VLOOKUP(LEFT(A43,7),Opérateur_Territoire!$B$2:$J$120,8,0),"à saisir (Opérateur_Territoire)")</f>
        <v>06 75 87 57 89</v>
      </c>
      <c r="I43" s="35" t="str">
        <f aca="false">IFERROR(VLOOKUP(LEFT(A43,7),Opérateur_Territoire!$B$2:$J$120,9,0),"à saisir (Opérateur_Territoire)")</f>
        <v>damien.godfroy@vosges.chambagri.fr</v>
      </c>
      <c r="J43" s="136"/>
      <c r="K43" s="136"/>
      <c r="L43" s="137"/>
      <c r="M43" s="138"/>
      <c r="N43" s="138"/>
      <c r="O43" s="139"/>
      <c r="P43" s="139"/>
      <c r="Q43" s="140" t="str">
        <f aca="false">IF(OR(LEFT(B43,3)="HBV",LEFT(B43,3)="PHY"),VLOOKUP(D43,Opérateur_Territoire!$B$2:$J$120,6,0),"")</f>
        <v>Chambre d'agriculture des Vosges</v>
      </c>
      <c r="R43" s="140" t="str">
        <f aca="false">IF(OR(LEFT(B43,3)="HBV",LEFT(B43,3)="PHY"),VLOOKUP(D43,Opérateur_Territoire!$B$2:$J$120,7,0),"")</f>
        <v>17 rue André Vitu - 88026 EPINAL Cedex</v>
      </c>
      <c r="S43" s="140"/>
      <c r="T43" s="140" t="str">
        <f aca="false">IF(OR(LEFT(B43,3)="HBV",LEFT(B43,3)="PHY"),VLOOKUP(D43,Opérateur_Territoire!$B$2:$J$120,8,0),"")</f>
        <v>06 75 87 57 89</v>
      </c>
      <c r="U43" s="140" t="str">
        <f aca="false">IF(OR(LEFT(B43,3)="HBV",LEFT(B43,3)="PHY"),VLOOKUP(D43,Opérateur_Territoire!$B$2:$J$120,9,0),"")</f>
        <v>damien.godfroy@vosges.chambagri.fr</v>
      </c>
      <c r="V43" s="141"/>
      <c r="W43" s="141"/>
      <c r="X43" s="141"/>
    </row>
    <row r="44" customFormat="false" ht="25.5" hidden="false" customHeight="true" outlineLevel="0" collapsed="false">
      <c r="A44" s="135" t="s">
        <v>1273</v>
      </c>
      <c r="B44" s="34" t="str">
        <f aca="false">IF(A44="","saisir code MAEC (colonne A)",RIGHT(A44,4))</f>
        <v>HBV3</v>
      </c>
      <c r="C44" s="34" t="str">
        <f aca="false">IFERROR(VLOOKUP(LEFT(A44,7),Opérateur_Territoire!$B$2:$D$120,2,0),"à saisir (Opérateur_Territoire)")</f>
        <v>CA 88</v>
      </c>
      <c r="D44" s="34" t="str">
        <f aca="false">LEFT(A44,7)</f>
        <v>GE_88XH</v>
      </c>
      <c r="E44" s="34" t="str">
        <f aca="false">IFERROR(VLOOKUP(LEFT(A44,7),Opérateur_Territoire!$B$2:$D$120,3,0),"à saisir (Opérateur_Territoire)")</f>
        <v>Vosges – Herbe, élevage, infrastructures agro-écologiques </v>
      </c>
      <c r="F44" s="35" t="str">
        <f aca="false">IFERROR(VLOOKUP(LEFT(A44,7),Opérateur_Territoire!$B$2:$J$120,6,0),"à saisir (Opérateur_Territoire)")</f>
        <v>Chambre d'agriculture des Vosges</v>
      </c>
      <c r="G44" s="35" t="str">
        <f aca="false">IFERROR(VLOOKUP(LEFT(A44,7),Opérateur_Territoire!$B$2:$J$120,7,0),"à saisir (Opérateur_Territoire)")</f>
        <v>17 rue André Vitu - 88026 EPINAL Cedex</v>
      </c>
      <c r="H44" s="35" t="str">
        <f aca="false">IFERROR(VLOOKUP(LEFT(A44,7),Opérateur_Territoire!$B$2:$J$120,8,0),"à saisir (Opérateur_Territoire)")</f>
        <v>06 75 87 57 89</v>
      </c>
      <c r="I44" s="35" t="str">
        <f aca="false">IFERROR(VLOOKUP(LEFT(A44,7),Opérateur_Territoire!$B$2:$J$120,9,0),"à saisir (Opérateur_Territoire)")</f>
        <v>damien.godfroy@vosges.chambagri.fr</v>
      </c>
      <c r="J44" s="136"/>
      <c r="K44" s="136"/>
      <c r="L44" s="137"/>
      <c r="M44" s="138"/>
      <c r="N44" s="138"/>
      <c r="O44" s="139"/>
      <c r="P44" s="139"/>
      <c r="Q44" s="140" t="str">
        <f aca="false">IF(OR(LEFT(B44,3)="HBV",LEFT(B44,3)="PHY"),VLOOKUP(D44,Opérateur_Territoire!$B$2:$J$120,6,0),"")</f>
        <v>Chambre d'agriculture des Vosges</v>
      </c>
      <c r="R44" s="140" t="str">
        <f aca="false">IF(OR(LEFT(B44,3)="HBV",LEFT(B44,3)="PHY"),VLOOKUP(D44,Opérateur_Territoire!$B$2:$J$120,7,0),"")</f>
        <v>17 rue André Vitu - 88026 EPINAL Cedex</v>
      </c>
      <c r="S44" s="140"/>
      <c r="T44" s="140" t="str">
        <f aca="false">IF(OR(LEFT(B44,3)="HBV",LEFT(B44,3)="PHY"),VLOOKUP(D44,Opérateur_Territoire!$B$2:$J$120,8,0),"")</f>
        <v>06 75 87 57 89</v>
      </c>
      <c r="U44" s="140" t="str">
        <f aca="false">IF(OR(LEFT(B44,3)="HBV",LEFT(B44,3)="PHY"),VLOOKUP(D44,Opérateur_Territoire!$B$2:$J$120,9,0),"")</f>
        <v>damien.godfroy@vosges.chambagri.fr</v>
      </c>
      <c r="V44" s="141"/>
      <c r="W44" s="141"/>
      <c r="X44" s="141"/>
    </row>
    <row r="45" customFormat="false" ht="25.5" hidden="false" customHeight="true" outlineLevel="0" collapsed="false">
      <c r="A45" s="135" t="s">
        <v>1274</v>
      </c>
      <c r="B45" s="34" t="str">
        <f aca="false">IF(A45="","saisir code MAEC (colonne A)",RIGHT(A45,4))</f>
        <v>ZIGC</v>
      </c>
      <c r="C45" s="34" t="str">
        <f aca="false">IFERROR(VLOOKUP(LEFT(A45,7),Opérateur_Territoire!$B$2:$D$120,2,0),"à saisir (Opérateur_Territoire)")</f>
        <v>CA 88</v>
      </c>
      <c r="D45" s="34" t="str">
        <f aca="false">LEFT(A45,7)</f>
        <v>GE_88XZ</v>
      </c>
      <c r="E45" s="34" t="str">
        <f aca="false">IFERROR(VLOOKUP(LEFT(A45,7),Opérateur_Territoire!$B$2:$D$120,3,0),"à saisir (Opérateur_Territoire)")</f>
        <v>Vosges – Zone intermédiaire</v>
      </c>
      <c r="F45" s="35" t="str">
        <f aca="false">IFERROR(VLOOKUP(LEFT(A45,7),Opérateur_Territoire!$B$2:$J$120,6,0),"à saisir (Opérateur_Territoire)")</f>
        <v>Chambre d'agriculture des Vosges</v>
      </c>
      <c r="G45" s="35" t="str">
        <f aca="false">IFERROR(VLOOKUP(LEFT(A45,7),Opérateur_Territoire!$B$2:$J$120,7,0),"à saisir (Opérateur_Territoire)")</f>
        <v>17 rue André Vitu - 88026 EPINAL Cedex</v>
      </c>
      <c r="H45" s="35" t="str">
        <f aca="false">IFERROR(VLOOKUP(LEFT(A45,7),Opérateur_Territoire!$B$2:$J$120,8,0),"à saisir (Opérateur_Territoire)")</f>
        <v>06 75 87 57 89</v>
      </c>
      <c r="I45" s="35" t="str">
        <f aca="false">IFERROR(VLOOKUP(LEFT(A45,7),Opérateur_Territoire!$B$2:$J$120,9,0),"à saisir (Opérateur_Territoire)")</f>
        <v>damien.godfroy@vosges.chambagri.fr</v>
      </c>
      <c r="J45" s="136"/>
      <c r="K45" s="136"/>
      <c r="L45" s="137"/>
      <c r="M45" s="138"/>
      <c r="N45" s="138"/>
      <c r="O45" s="139"/>
      <c r="P45" s="139"/>
      <c r="Q45" s="140" t="str">
        <f aca="false">IF(OR(LEFT(B45,3)="HBV",LEFT(B45,3)="PHY"),VLOOKUP(D45,Opérateur_Territoire!$B$2:$J$120,6,0),"")</f>
        <v/>
      </c>
      <c r="R45" s="140" t="str">
        <f aca="false">IF(OR(LEFT(B45,3)="HBV",LEFT(B45,3)="PHY"),VLOOKUP(D45,Opérateur_Territoire!$B$2:$J$120,7,0),"")</f>
        <v/>
      </c>
      <c r="S45" s="140"/>
      <c r="T45" s="140" t="str">
        <f aca="false">IF(OR(LEFT(B45,3)="HBV",LEFT(B45,3)="PHY"),VLOOKUP(D45,Opérateur_Territoire!$B$2:$J$120,8,0),"")</f>
        <v/>
      </c>
      <c r="U45" s="140" t="str">
        <f aca="false">IF(OR(LEFT(B45,3)="HBV",LEFT(B45,3)="PHY"),VLOOKUP(D45,Opérateur_Territoire!$B$2:$J$120,9,0),"")</f>
        <v/>
      </c>
      <c r="V45" s="141"/>
      <c r="W45" s="141"/>
      <c r="X45" s="141"/>
    </row>
    <row r="46" customFormat="false" ht="25.5" hidden="false" customHeight="true" outlineLevel="0" collapsed="false">
      <c r="A46" s="135" t="s">
        <v>1275</v>
      </c>
      <c r="B46" s="34" t="str">
        <f aca="false">IF(A46="","saisir code MAEC (colonne A)",RIGHT(A46,4))</f>
        <v>ZIPE</v>
      </c>
      <c r="C46" s="34" t="str">
        <f aca="false">IFERROR(VLOOKUP(LEFT(A46,7),Opérateur_Territoire!$B$2:$D$120,2,0),"à saisir (Opérateur_Territoire)")</f>
        <v>CA 88</v>
      </c>
      <c r="D46" s="34" t="str">
        <f aca="false">LEFT(A46,7)</f>
        <v>GE_88XZ</v>
      </c>
      <c r="E46" s="34" t="str">
        <f aca="false">IFERROR(VLOOKUP(LEFT(A46,7),Opérateur_Territoire!$B$2:$D$120,3,0),"à saisir (Opérateur_Territoire)")</f>
        <v>Vosges – Zone intermédiaire</v>
      </c>
      <c r="F46" s="35" t="str">
        <f aca="false">IFERROR(VLOOKUP(LEFT(A46,7),Opérateur_Territoire!$B$2:$J$120,6,0),"à saisir (Opérateur_Territoire)")</f>
        <v>Chambre d'agriculture des Vosges</v>
      </c>
      <c r="G46" s="35" t="str">
        <f aca="false">IFERROR(VLOOKUP(LEFT(A46,7),Opérateur_Territoire!$B$2:$J$120,7,0),"à saisir (Opérateur_Territoire)")</f>
        <v>17 rue André Vitu - 88026 EPINAL Cedex</v>
      </c>
      <c r="H46" s="35" t="str">
        <f aca="false">IFERROR(VLOOKUP(LEFT(A46,7),Opérateur_Territoire!$B$2:$J$120,8,0),"à saisir (Opérateur_Territoire)")</f>
        <v>06 75 87 57 89</v>
      </c>
      <c r="I46" s="35" t="str">
        <f aca="false">IFERROR(VLOOKUP(LEFT(A46,7),Opérateur_Territoire!$B$2:$J$120,9,0),"à saisir (Opérateur_Territoire)")</f>
        <v>damien.godfroy@vosges.chambagri.fr</v>
      </c>
      <c r="J46" s="136"/>
      <c r="K46" s="136"/>
      <c r="L46" s="137"/>
      <c r="M46" s="143"/>
      <c r="N46" s="143"/>
      <c r="O46" s="139"/>
      <c r="P46" s="139"/>
      <c r="Q46" s="140" t="str">
        <f aca="false">IF(OR(LEFT(B46,3)="HBV",LEFT(B46,3)="PHY"),VLOOKUP(D46,Opérateur_Territoire!$B$2:$J$120,6,0),"")</f>
        <v/>
      </c>
      <c r="R46" s="140" t="str">
        <f aca="false">IF(OR(LEFT(B46,3)="HBV",LEFT(B46,3)="PHY"),VLOOKUP(D46,Opérateur_Territoire!$B$2:$J$120,7,0),"")</f>
        <v/>
      </c>
      <c r="S46" s="140"/>
      <c r="T46" s="140" t="str">
        <f aca="false">IF(OR(LEFT(B46,3)="HBV",LEFT(B46,3)="PHY"),VLOOKUP(D46,Opérateur_Territoire!$B$2:$J$120,8,0),"")</f>
        <v/>
      </c>
      <c r="U46" s="140" t="str">
        <f aca="false">IF(OR(LEFT(B46,3)="HBV",LEFT(B46,3)="PHY"),VLOOKUP(D46,Opérateur_Territoire!$B$2:$J$120,9,0),"")</f>
        <v/>
      </c>
      <c r="V46" s="141"/>
      <c r="W46" s="141"/>
      <c r="X46" s="141"/>
    </row>
    <row r="47" customFormat="false" ht="25.5" hidden="false" customHeight="true" outlineLevel="0" collapsed="false">
      <c r="A47" s="135" t="s">
        <v>1276</v>
      </c>
      <c r="B47" s="34" t="str">
        <f aca="false">IF(A47="","saisir code MAEC (colonne A)",RIGHT(A47,4))</f>
        <v>HBV3</v>
      </c>
      <c r="C47" s="34" t="str">
        <f aca="false">IFERROR(VLOOKUP(LEFT(A47,7),Opérateur_Territoire!$B$2:$D$120,2,0),"à saisir (Opérateur_Territoire)")</f>
        <v>Syndicat mixte eaux Seille et Moselle</v>
      </c>
      <c r="D47" s="34" t="str">
        <f aca="false">LEFT(A47,7)</f>
        <v>GE_LOIE</v>
      </c>
      <c r="E47" s="34" t="str">
        <f aca="false">IFERROR(VLOOKUP(LEFT(A47,7),Opérateur_Territoire!$B$2:$D$120,3,0),"à saisir (Opérateur_Territoire)")</f>
        <v>Captages Grand Loisy (Agence de l’eau Rhin-Meuse)</v>
      </c>
      <c r="F47" s="35" t="str">
        <f aca="false">IFERROR(VLOOKUP(LEFT(A47,7),Opérateur_Territoire!$B$2:$J$120,6,0),"à saisir (Opérateur_Territoire)")</f>
        <v>Syndicat mixte des eaux de Seille et Moselle</v>
      </c>
      <c r="G47" s="35" t="str">
        <f aca="false">IFERROR(VLOOKUP(LEFT(A47,7),Opérateur_Territoire!$B$2:$J$120,7,0),"à saisir (Opérateur_Territoire)")</f>
        <v>25 route de Pont-à-Mousson - 54610 NOMENY</v>
      </c>
      <c r="H47" s="35" t="str">
        <f aca="false">IFERROR(VLOOKUP(LEFT(A47,7),Opérateur_Territoire!$B$2:$J$120,8,0),"à saisir (Opérateur_Territoire)")</f>
        <v>06 38 38 47 89</v>
      </c>
      <c r="I47" s="35" t="str">
        <f aca="false">IFERROR(VLOOKUP(LEFT(A47,7),Opérateur_Territoire!$B$2:$J$120,9,0),"à saisir (Opérateur_Territoire)")</f>
        <v>d.labaye@smesm.fr</v>
      </c>
      <c r="J47" s="136"/>
      <c r="K47" s="136"/>
      <c r="L47" s="137"/>
      <c r="M47" s="138"/>
      <c r="N47" s="138"/>
      <c r="O47" s="139"/>
      <c r="P47" s="139"/>
      <c r="Q47" s="140" t="str">
        <f aca="false">IF(OR(LEFT(B47,3)="HBV",LEFT(B47,3)="PHY"),VLOOKUP(D47,Opérateur_Territoire!$B$2:$J$120,6,0),"")</f>
        <v>Syndicat mixte des eaux de Seille et Moselle</v>
      </c>
      <c r="R47" s="140" t="str">
        <f aca="false">IF(OR(LEFT(B47,3)="HBV",LEFT(B47,3)="PHY"),VLOOKUP(D47,Opérateur_Territoire!$B$2:$J$120,7,0),"")</f>
        <v>25 route de Pont-à-Mousson - 54610 NOMENY</v>
      </c>
      <c r="S47" s="140"/>
      <c r="T47" s="140" t="str">
        <f aca="false">IF(OR(LEFT(B47,3)="HBV",LEFT(B47,3)="PHY"),VLOOKUP(D47,Opérateur_Territoire!$B$2:$J$120,8,0),"")</f>
        <v>06 38 38 47 89</v>
      </c>
      <c r="U47" s="140" t="str">
        <f aca="false">IF(OR(LEFT(B47,3)="HBV",LEFT(B47,3)="PHY"),VLOOKUP(D47,Opérateur_Territoire!$B$2:$J$120,9,0),"")</f>
        <v>d.labaye@smesm.fr</v>
      </c>
      <c r="V47" s="141"/>
      <c r="W47" s="141"/>
      <c r="X47" s="141"/>
    </row>
    <row r="48" customFormat="false" ht="25.5" hidden="false" customHeight="true" outlineLevel="0" collapsed="false">
      <c r="A48" s="145" t="s">
        <v>1277</v>
      </c>
      <c r="B48" s="50" t="str">
        <f aca="false">IF(A48="","saisir code MAEC (colonne A)",RIGHT(A48,4))</f>
        <v>HBV2</v>
      </c>
      <c r="C48" s="50" t="str">
        <f aca="false">IFERROR(VLOOKUP(LEFT(A48,7),Opérateur_Territoire!$B$2:$D$120,2,0),"à saisir (Opérateur_Territoire)")</f>
        <v>à saisir (Opérateur_Territoire)</v>
      </c>
      <c r="D48" s="50" t="str">
        <f aca="false">LEFT(A48,7)</f>
        <v>GE_0001</v>
      </c>
      <c r="E48" s="50" t="str">
        <f aca="false">IFERROR(VLOOKUP(LEFT(A48,7),Opérateur_Territoire!$B$2:$D$120,3,0),"à saisir (Opérateur_Territoire)")</f>
        <v>à saisir (Opérateur_Territoire)</v>
      </c>
      <c r="F48" s="35" t="str">
        <f aca="false">IFERROR(VLOOKUP(LEFT(A48,7),Opérateur_Territoire!$B$2:$J$120,6,0),"à saisir (Opérateur_Territoire)")</f>
        <v>à saisir (Opérateur_Territoire)</v>
      </c>
      <c r="G48" s="35" t="str">
        <f aca="false">IFERROR(VLOOKUP(LEFT(A48,7),Opérateur_Territoire!$B$2:$J$120,7,0),"à saisir (Opérateur_Territoire)")</f>
        <v>à saisir (Opérateur_Territoire)</v>
      </c>
      <c r="H48" s="35" t="str">
        <f aca="false">IFERROR(VLOOKUP(LEFT(A48,7),Opérateur_Territoire!$B$2:$J$120,8,0),"à saisir (Opérateur_Territoire)")</f>
        <v>à saisir (Opérateur_Territoire)</v>
      </c>
      <c r="I48" s="35" t="str">
        <f aca="false">IFERROR(VLOOKUP(LEFT(A48,7),Opérateur_Territoire!$B$2:$J$120,9,0),"à saisir (Opérateur_Territoire)")</f>
        <v>à saisir (Opérateur_Territoire)</v>
      </c>
      <c r="J48" s="136"/>
      <c r="K48" s="136"/>
      <c r="L48" s="137"/>
      <c r="M48" s="143"/>
      <c r="N48" s="143"/>
      <c r="O48" s="139"/>
      <c r="P48" s="139"/>
      <c r="Q48" s="140" t="str">
        <f aca="false">IF(OR(LEFT(B48,3)="HBV",LEFT(B48,3)="PHY"),VLOOKUP(D48,Opérateur_Territoire!$B$2:$J$120,6,0),"")</f>
        <v>à saisir (Opérateur_Territoire)</v>
      </c>
      <c r="R48" s="140" t="str">
        <f aca="false">IF(OR(LEFT(B48,3)="HBV",LEFT(B48,3)="PHY"),VLOOKUP(D48,Opérateur_Territoire!$B$2:$J$120,7,0),"")</f>
        <v>à saisir (Opérateur_Territoire)</v>
      </c>
      <c r="S48" s="140"/>
      <c r="T48" s="140" t="str">
        <f aca="false">IF(OR(LEFT(B48,3)="HBV",LEFT(B48,3)="PHY"),VLOOKUP(D48,Opérateur_Territoire!$B$2:$J$120,8,0),"")</f>
        <v>à saisir (Opérateur_Territoire)</v>
      </c>
      <c r="U48" s="140" t="str">
        <f aca="false">IF(OR(LEFT(B48,3)="HBV",LEFT(B48,3)="PHY"),VLOOKUP(D48,Opérateur_Territoire!$B$2:$J$120,9,0),"")</f>
        <v>à saisir (Opérateur_Territoire)</v>
      </c>
      <c r="V48" s="141"/>
      <c r="W48" s="141"/>
      <c r="X48" s="141"/>
    </row>
    <row r="49" customFormat="false" ht="25.5" hidden="false" customHeight="true" outlineLevel="0" collapsed="false">
      <c r="A49" s="145" t="s">
        <v>1278</v>
      </c>
      <c r="B49" s="50" t="str">
        <f aca="false">IF(A49="","saisir code MAEC (colonne A)",RIGHT(A49,4))</f>
        <v>HBV3</v>
      </c>
      <c r="C49" s="50" t="str">
        <f aca="false">IFERROR(VLOOKUP(LEFT(A49,7),Opérateur_Territoire!$B$2:$D$120,2,0),"à saisir (Opérateur_Territoire)")</f>
        <v>à saisir (Opérateur_Territoire)</v>
      </c>
      <c r="D49" s="50" t="str">
        <f aca="false">LEFT(A49,7)</f>
        <v>GE_0001</v>
      </c>
      <c r="E49" s="50" t="str">
        <f aca="false">IFERROR(VLOOKUP(LEFT(A49,7),Opérateur_Territoire!$B$2:$D$120,3,0),"à saisir (Opérateur_Territoire)")</f>
        <v>à saisir (Opérateur_Territoire)</v>
      </c>
      <c r="F49" s="35" t="str">
        <f aca="false">IFERROR(VLOOKUP(LEFT(A49,7),Opérateur_Territoire!$B$2:$J$120,6,0),"à saisir (Opérateur_Territoire)")</f>
        <v>à saisir (Opérateur_Territoire)</v>
      </c>
      <c r="G49" s="35" t="str">
        <f aca="false">IFERROR(VLOOKUP(LEFT(A49,7),Opérateur_Territoire!$B$2:$J$120,7,0),"à saisir (Opérateur_Territoire)")</f>
        <v>à saisir (Opérateur_Territoire)</v>
      </c>
      <c r="H49" s="35" t="str">
        <f aca="false">IFERROR(VLOOKUP(LEFT(A49,7),Opérateur_Territoire!$B$2:$J$120,8,0),"à saisir (Opérateur_Territoire)")</f>
        <v>à saisir (Opérateur_Territoire)</v>
      </c>
      <c r="I49" s="35" t="str">
        <f aca="false">IFERROR(VLOOKUP(LEFT(A49,7),Opérateur_Territoire!$B$2:$J$120,9,0),"à saisir (Opérateur_Territoire)")</f>
        <v>à saisir (Opérateur_Territoire)</v>
      </c>
      <c r="J49" s="136"/>
      <c r="K49" s="136"/>
      <c r="L49" s="137"/>
      <c r="M49" s="143"/>
      <c r="N49" s="143"/>
      <c r="O49" s="139"/>
      <c r="P49" s="139"/>
      <c r="Q49" s="140" t="str">
        <f aca="false">IF(OR(LEFT(B49,3)="HBV",LEFT(B49,3)="PHY"),VLOOKUP(D49,Opérateur_Territoire!$B$2:$J$120,6,0),"")</f>
        <v>à saisir (Opérateur_Territoire)</v>
      </c>
      <c r="R49" s="140" t="str">
        <f aca="false">IF(OR(LEFT(B49,3)="HBV",LEFT(B49,3)="PHY"),VLOOKUP(D49,Opérateur_Territoire!$B$2:$J$120,7,0),"")</f>
        <v>à saisir (Opérateur_Territoire)</v>
      </c>
      <c r="S49" s="140"/>
      <c r="T49" s="140" t="str">
        <f aca="false">IF(OR(LEFT(B49,3)="HBV",LEFT(B49,3)="PHY"),VLOOKUP(D49,Opérateur_Territoire!$B$2:$J$120,8,0),"")</f>
        <v>à saisir (Opérateur_Territoire)</v>
      </c>
      <c r="U49" s="140" t="str">
        <f aca="false">IF(OR(LEFT(B49,3)="HBV",LEFT(B49,3)="PHY"),VLOOKUP(D49,Opérateur_Territoire!$B$2:$J$120,9,0),"")</f>
        <v>à saisir (Opérateur_Territoire)</v>
      </c>
      <c r="V49" s="141"/>
      <c r="W49" s="141"/>
      <c r="X49" s="141"/>
    </row>
    <row r="50" customFormat="false" ht="25.5" hidden="false" customHeight="true" outlineLevel="0" collapsed="false">
      <c r="A50" s="145" t="s">
        <v>1279</v>
      </c>
      <c r="B50" s="50" t="str">
        <f aca="false">IF(A50="","saisir code MAEC (colonne A)",RIGHT(A50,4))</f>
        <v>PHY3</v>
      </c>
      <c r="C50" s="50" t="str">
        <f aca="false">IFERROR(VLOOKUP(LEFT(A50,7),Opérateur_Territoire!$B$2:$D$120,2,0),"à saisir (Opérateur_Territoire)")</f>
        <v>à saisir (Opérateur_Territoire)</v>
      </c>
      <c r="D50" s="50" t="str">
        <f aca="false">LEFT(A50,7)</f>
        <v>GE_0001</v>
      </c>
      <c r="E50" s="50" t="str">
        <f aca="false">IFERROR(VLOOKUP(LEFT(A50,7),Opérateur_Territoire!$B$2:$D$120,3,0),"à saisir (Opérateur_Territoire)")</f>
        <v>à saisir (Opérateur_Territoire)</v>
      </c>
      <c r="F50" s="35" t="str">
        <f aca="false">IFERROR(VLOOKUP(LEFT(A50,7),Opérateur_Territoire!$B$2:$J$120,6,0),"à saisir (Opérateur_Territoire)")</f>
        <v>à saisir (Opérateur_Territoire)</v>
      </c>
      <c r="G50" s="35" t="str">
        <f aca="false">IFERROR(VLOOKUP(LEFT(A50,7),Opérateur_Territoire!$B$2:$J$120,7,0),"à saisir (Opérateur_Territoire)")</f>
        <v>à saisir (Opérateur_Territoire)</v>
      </c>
      <c r="H50" s="35" t="str">
        <f aca="false">IFERROR(VLOOKUP(LEFT(A50,7),Opérateur_Territoire!$B$2:$J$120,8,0),"à saisir (Opérateur_Territoire)")</f>
        <v>à saisir (Opérateur_Territoire)</v>
      </c>
      <c r="I50" s="35" t="str">
        <f aca="false">IFERROR(VLOOKUP(LEFT(A50,7),Opérateur_Territoire!$B$2:$J$120,9,0),"à saisir (Opérateur_Territoire)")</f>
        <v>à saisir (Opérateur_Territoire)</v>
      </c>
      <c r="J50" s="136"/>
      <c r="K50" s="136"/>
      <c r="L50" s="137"/>
      <c r="M50" s="143"/>
      <c r="N50" s="143"/>
      <c r="O50" s="139"/>
      <c r="P50" s="139"/>
      <c r="Q50" s="140" t="str">
        <f aca="false">IF(OR(LEFT(B50,3)="HBV",LEFT(B50,3)="PHY"),VLOOKUP(D50,Opérateur_Territoire!$B$2:$J$120,6,0),"")</f>
        <v>à saisir (Opérateur_Territoire)</v>
      </c>
      <c r="R50" s="140" t="str">
        <f aca="false">IF(OR(LEFT(B50,3)="HBV",LEFT(B50,3)="PHY"),VLOOKUP(D50,Opérateur_Territoire!$B$2:$J$120,7,0),"")</f>
        <v>à saisir (Opérateur_Territoire)</v>
      </c>
      <c r="S50" s="140"/>
      <c r="T50" s="140" t="str">
        <f aca="false">IF(OR(LEFT(B50,3)="HBV",LEFT(B50,3)="PHY"),VLOOKUP(D50,Opérateur_Territoire!$B$2:$J$120,8,0),"")</f>
        <v>à saisir (Opérateur_Territoire)</v>
      </c>
      <c r="U50" s="140" t="str">
        <f aca="false">IF(OR(LEFT(B50,3)="HBV",LEFT(B50,3)="PHY"),VLOOKUP(D50,Opérateur_Territoire!$B$2:$J$120,9,0),"")</f>
        <v>à saisir (Opérateur_Territoire)</v>
      </c>
      <c r="V50" s="141"/>
      <c r="W50" s="141"/>
      <c r="X50" s="141"/>
    </row>
    <row r="51" customFormat="false" ht="25.5" hidden="false" customHeight="true" outlineLevel="0" collapsed="false">
      <c r="A51" s="145"/>
      <c r="B51" s="50" t="str">
        <f aca="false">IF(A51="","saisir code MAEC (colonne A)",RIGHT(A51,4))</f>
        <v>saisir code MAEC (colonne A)</v>
      </c>
      <c r="C51" s="50" t="str">
        <f aca="false">IFERROR(VLOOKUP(LEFT(A51,7),Opérateur_Territoire!$B$2:$D$120,2,0),"à saisir (Opérateur_Territoire)")</f>
        <v>à saisir (Opérateur_Territoire)</v>
      </c>
      <c r="D51" s="50" t="str">
        <f aca="false">LEFT(A51,7)</f>
        <v/>
      </c>
      <c r="E51" s="50" t="str">
        <f aca="false">IFERROR(VLOOKUP(LEFT(A51,7),Opérateur_Territoire!$B$2:$D$120,3,0),"à saisir (Opérateur_Territoire)")</f>
        <v>à saisir (Opérateur_Territoire)</v>
      </c>
      <c r="F51" s="35" t="str">
        <f aca="false">IFERROR(VLOOKUP(LEFT(A51,7),Opérateur_Territoire!$B$2:$J$120,6,0),"à saisir (Opérateur_Territoire)")</f>
        <v>à saisir (Opérateur_Territoire)</v>
      </c>
      <c r="G51" s="35" t="str">
        <f aca="false">IFERROR(VLOOKUP(LEFT(A51,7),Opérateur_Territoire!$B$2:$J$120,7,0),"à saisir (Opérateur_Territoire)")</f>
        <v>à saisir (Opérateur_Territoire)</v>
      </c>
      <c r="H51" s="35" t="str">
        <f aca="false">IFERROR(VLOOKUP(LEFT(A51,7),Opérateur_Territoire!$B$2:$J$120,8,0),"à saisir (Opérateur_Territoire)")</f>
        <v>à saisir (Opérateur_Territoire)</v>
      </c>
      <c r="I51" s="35" t="str">
        <f aca="false">IFERROR(VLOOKUP(LEFT(A51,7),Opérateur_Territoire!$B$2:$J$120,9,0),"à saisir (Opérateur_Territoire)")</f>
        <v>à saisir (Opérateur_Territoire)</v>
      </c>
      <c r="J51" s="136"/>
      <c r="K51" s="136"/>
      <c r="L51" s="137"/>
      <c r="M51" s="143"/>
      <c r="N51" s="143"/>
      <c r="O51" s="139"/>
      <c r="P51" s="139"/>
      <c r="Q51" s="140" t="str">
        <f aca="false">IF(OR(LEFT(B51,3)="HBV",LEFT(B51,3)="PHY"),VLOOKUP(D51,Opérateur_Territoire!$B$2:$J$120,6,0),"")</f>
        <v/>
      </c>
      <c r="R51" s="140" t="str">
        <f aca="false">IF(OR(LEFT(B51,3)="HBV",LEFT(B51,3)="PHY"),VLOOKUP(D51,Opérateur_Territoire!$B$2:$J$120,7,0),"")</f>
        <v/>
      </c>
      <c r="S51" s="140"/>
      <c r="T51" s="140" t="str">
        <f aca="false">IF(OR(LEFT(B51,3)="HBV",LEFT(B51,3)="PHY"),VLOOKUP(D51,Opérateur_Territoire!$B$2:$J$120,8,0),"")</f>
        <v/>
      </c>
      <c r="U51" s="140" t="str">
        <f aca="false">IF(OR(LEFT(B51,3)="HBV",LEFT(B51,3)="PHY"),VLOOKUP(D51,Opérateur_Territoire!$B$2:$J$120,9,0),"")</f>
        <v/>
      </c>
      <c r="V51" s="141"/>
      <c r="W51" s="141"/>
      <c r="X51" s="141"/>
    </row>
    <row r="52" customFormat="false" ht="25.5" hidden="false" customHeight="true" outlineLevel="0" collapsed="false">
      <c r="A52" s="145"/>
      <c r="B52" s="50" t="str">
        <f aca="false">IF(A52="","saisir code MAEC (colonne A)",RIGHT(A52,4))</f>
        <v>saisir code MAEC (colonne A)</v>
      </c>
      <c r="C52" s="50" t="str">
        <f aca="false">IFERROR(VLOOKUP(LEFT(A52,7),Opérateur_Territoire!$B$2:$D$120,2,0),"à saisir (Opérateur_Territoire)")</f>
        <v>à saisir (Opérateur_Territoire)</v>
      </c>
      <c r="D52" s="50" t="str">
        <f aca="false">LEFT(A52,7)</f>
        <v/>
      </c>
      <c r="E52" s="50" t="str">
        <f aca="false">IFERROR(VLOOKUP(LEFT(A52,7),Opérateur_Territoire!$B$2:$D$120,3,0),"à saisir (Opérateur_Territoire)")</f>
        <v>à saisir (Opérateur_Territoire)</v>
      </c>
      <c r="F52" s="35" t="str">
        <f aca="false">IFERROR(VLOOKUP(LEFT(A52,7),Opérateur_Territoire!$B$2:$J$120,6,0),"à saisir (Opérateur_Territoire)")</f>
        <v>à saisir (Opérateur_Territoire)</v>
      </c>
      <c r="G52" s="35" t="str">
        <f aca="false">IFERROR(VLOOKUP(LEFT(A52,7),Opérateur_Territoire!$B$2:$J$120,7,0),"à saisir (Opérateur_Territoire)")</f>
        <v>à saisir (Opérateur_Territoire)</v>
      </c>
      <c r="H52" s="35" t="str">
        <f aca="false">IFERROR(VLOOKUP(LEFT(A52,7),Opérateur_Territoire!$B$2:$J$120,8,0),"à saisir (Opérateur_Territoire)")</f>
        <v>à saisir (Opérateur_Territoire)</v>
      </c>
      <c r="I52" s="35" t="str">
        <f aca="false">IFERROR(VLOOKUP(LEFT(A52,7),Opérateur_Territoire!$B$2:$J$120,9,0),"à saisir (Opérateur_Territoire)")</f>
        <v>à saisir (Opérateur_Territoire)</v>
      </c>
      <c r="J52" s="136"/>
      <c r="K52" s="136"/>
      <c r="L52" s="137"/>
      <c r="M52" s="143"/>
      <c r="N52" s="143"/>
      <c r="O52" s="139"/>
      <c r="P52" s="139"/>
      <c r="Q52" s="140" t="str">
        <f aca="false">IF(OR(LEFT(B52,3)="HBV",LEFT(B52,3)="PHY"),VLOOKUP(D52,Opérateur_Territoire!$B$2:$J$120,6,0),"")</f>
        <v/>
      </c>
      <c r="R52" s="140" t="str">
        <f aca="false">IF(OR(LEFT(B52,3)="HBV",LEFT(B52,3)="PHY"),VLOOKUP(D52,Opérateur_Territoire!$B$2:$J$120,7,0),"")</f>
        <v/>
      </c>
      <c r="S52" s="140"/>
      <c r="T52" s="140" t="str">
        <f aca="false">IF(OR(LEFT(B52,3)="HBV",LEFT(B52,3)="PHY"),VLOOKUP(D52,Opérateur_Territoire!$B$2:$J$120,8,0),"")</f>
        <v/>
      </c>
      <c r="U52" s="140" t="str">
        <f aca="false">IF(OR(LEFT(B52,3)="HBV",LEFT(B52,3)="PHY"),VLOOKUP(D52,Opérateur_Territoire!$B$2:$J$120,9,0),"")</f>
        <v/>
      </c>
      <c r="V52" s="141"/>
      <c r="W52" s="141"/>
      <c r="X52" s="141"/>
    </row>
    <row r="53" customFormat="false" ht="25.5" hidden="false" customHeight="true" outlineLevel="0" collapsed="false">
      <c r="A53" s="145"/>
      <c r="B53" s="50" t="str">
        <f aca="false">IF(A53="","saisir code MAEC (colonne A)",RIGHT(A53,4))</f>
        <v>saisir code MAEC (colonne A)</v>
      </c>
      <c r="C53" s="50" t="str">
        <f aca="false">IFERROR(VLOOKUP(LEFT(A53,7),Opérateur_Territoire!$B$2:$D$120,2,0),"à saisir (Opérateur_Territoire)")</f>
        <v>à saisir (Opérateur_Territoire)</v>
      </c>
      <c r="D53" s="50" t="str">
        <f aca="false">LEFT(A53,7)</f>
        <v/>
      </c>
      <c r="E53" s="50" t="str">
        <f aca="false">IFERROR(VLOOKUP(LEFT(A53,7),Opérateur_Territoire!$B$2:$D$120,3,0),"à saisir (Opérateur_Territoire)")</f>
        <v>à saisir (Opérateur_Territoire)</v>
      </c>
      <c r="F53" s="35" t="str">
        <f aca="false">IFERROR(VLOOKUP(LEFT(A53,7),Opérateur_Territoire!$B$2:$J$120,6,0),"à saisir (Opérateur_Territoire)")</f>
        <v>à saisir (Opérateur_Territoire)</v>
      </c>
      <c r="G53" s="35" t="str">
        <f aca="false">IFERROR(VLOOKUP(LEFT(A53,7),Opérateur_Territoire!$B$2:$J$120,7,0),"à saisir (Opérateur_Territoire)")</f>
        <v>à saisir (Opérateur_Territoire)</v>
      </c>
      <c r="H53" s="35" t="str">
        <f aca="false">IFERROR(VLOOKUP(LEFT(A53,7),Opérateur_Territoire!$B$2:$J$120,8,0),"à saisir (Opérateur_Territoire)")</f>
        <v>à saisir (Opérateur_Territoire)</v>
      </c>
      <c r="I53" s="35" t="str">
        <f aca="false">IFERROR(VLOOKUP(LEFT(A53,7),Opérateur_Territoire!$B$2:$J$120,9,0),"à saisir (Opérateur_Territoire)")</f>
        <v>à saisir (Opérateur_Territoire)</v>
      </c>
      <c r="J53" s="136"/>
      <c r="K53" s="136"/>
      <c r="L53" s="137"/>
      <c r="M53" s="143"/>
      <c r="N53" s="143"/>
      <c r="O53" s="139"/>
      <c r="P53" s="139"/>
      <c r="Q53" s="140" t="str">
        <f aca="false">IF(OR(LEFT(B53,3)="HBV",LEFT(B53,3)="PHY"),VLOOKUP(D53,Opérateur_Territoire!$B$2:$J$120,6,0),"")</f>
        <v/>
      </c>
      <c r="R53" s="140" t="str">
        <f aca="false">IF(OR(LEFT(B53,3)="HBV",LEFT(B53,3)="PHY"),VLOOKUP(D53,Opérateur_Territoire!$B$2:$J$120,7,0),"")</f>
        <v/>
      </c>
      <c r="S53" s="140"/>
      <c r="T53" s="140" t="str">
        <f aca="false">IF(OR(LEFT(B53,3)="HBV",LEFT(B53,3)="PHY"),VLOOKUP(D53,Opérateur_Territoire!$B$2:$J$120,8,0),"")</f>
        <v/>
      </c>
      <c r="U53" s="140" t="str">
        <f aca="false">IF(OR(LEFT(B53,3)="HBV",LEFT(B53,3)="PHY"),VLOOKUP(D53,Opérateur_Territoire!$B$2:$J$120,9,0),"")</f>
        <v/>
      </c>
      <c r="V53" s="141"/>
      <c r="W53" s="141"/>
      <c r="X53" s="141"/>
    </row>
    <row r="54" customFormat="false" ht="25.5" hidden="false" customHeight="true" outlineLevel="0" collapsed="false">
      <c r="A54" s="145"/>
      <c r="B54" s="50" t="str">
        <f aca="false">IF(A54="","saisir code MAEC (colonne A)",RIGHT(A54,4))</f>
        <v>saisir code MAEC (colonne A)</v>
      </c>
      <c r="C54" s="50" t="str">
        <f aca="false">IFERROR(VLOOKUP(LEFT(A54,7),Opérateur_Territoire!$B$2:$D$120,2,0),"à saisir (Opérateur_Territoire)")</f>
        <v>à saisir (Opérateur_Territoire)</v>
      </c>
      <c r="D54" s="50" t="str">
        <f aca="false">LEFT(A54,7)</f>
        <v/>
      </c>
      <c r="E54" s="50" t="str">
        <f aca="false">IFERROR(VLOOKUP(LEFT(A54,7),Opérateur_Territoire!$B$2:$D$120,3,0),"à saisir (Opérateur_Territoire)")</f>
        <v>à saisir (Opérateur_Territoire)</v>
      </c>
      <c r="F54" s="35" t="str">
        <f aca="false">IFERROR(VLOOKUP(LEFT(A54,7),Opérateur_Territoire!$B$2:$J$120,6,0),"à saisir (Opérateur_Territoire)")</f>
        <v>à saisir (Opérateur_Territoire)</v>
      </c>
      <c r="G54" s="35" t="str">
        <f aca="false">IFERROR(VLOOKUP(LEFT(A54,7),Opérateur_Territoire!$B$2:$J$120,7,0),"à saisir (Opérateur_Territoire)")</f>
        <v>à saisir (Opérateur_Territoire)</v>
      </c>
      <c r="H54" s="35" t="str">
        <f aca="false">IFERROR(VLOOKUP(LEFT(A54,7),Opérateur_Territoire!$B$2:$J$120,8,0),"à saisir (Opérateur_Territoire)")</f>
        <v>à saisir (Opérateur_Territoire)</v>
      </c>
      <c r="I54" s="35" t="str">
        <f aca="false">IFERROR(VLOOKUP(LEFT(A54,7),Opérateur_Territoire!$B$2:$J$120,9,0),"à saisir (Opérateur_Territoire)")</f>
        <v>à saisir (Opérateur_Territoire)</v>
      </c>
      <c r="J54" s="136"/>
      <c r="K54" s="136"/>
      <c r="L54" s="137"/>
      <c r="M54" s="143"/>
      <c r="N54" s="143"/>
      <c r="O54" s="139"/>
      <c r="P54" s="139"/>
      <c r="Q54" s="140" t="str">
        <f aca="false">IF(OR(LEFT(B54,3)="HBV",LEFT(B54,3)="PHY"),VLOOKUP(D54,Opérateur_Territoire!$B$2:$J$120,6,0),"")</f>
        <v/>
      </c>
      <c r="R54" s="140" t="str">
        <f aca="false">IF(OR(LEFT(B54,3)="HBV",LEFT(B54,3)="PHY"),VLOOKUP(D54,Opérateur_Territoire!$B$2:$J$120,7,0),"")</f>
        <v/>
      </c>
      <c r="S54" s="140"/>
      <c r="T54" s="140" t="str">
        <f aca="false">IF(OR(LEFT(B54,3)="HBV",LEFT(B54,3)="PHY"),VLOOKUP(D54,Opérateur_Territoire!$B$2:$J$120,8,0),"")</f>
        <v/>
      </c>
      <c r="U54" s="140" t="str">
        <f aca="false">IF(OR(LEFT(B54,3)="HBV",LEFT(B54,3)="PHY"),VLOOKUP(D54,Opérateur_Territoire!$B$2:$J$120,9,0),"")</f>
        <v/>
      </c>
      <c r="V54" s="141"/>
      <c r="W54" s="141"/>
      <c r="X54" s="141"/>
    </row>
    <row r="55" customFormat="false" ht="25.5" hidden="false" customHeight="true" outlineLevel="0" collapsed="false">
      <c r="A55" s="145"/>
      <c r="B55" s="50" t="str">
        <f aca="false">IF(A55="","saisir code MAEC (colonne A)",RIGHT(A55,4))</f>
        <v>saisir code MAEC (colonne A)</v>
      </c>
      <c r="C55" s="50" t="str">
        <f aca="false">IFERROR(VLOOKUP(LEFT(A55,7),Opérateur_Territoire!$B$2:$D$120,2,0),"à saisir (Opérateur_Territoire)")</f>
        <v>à saisir (Opérateur_Territoire)</v>
      </c>
      <c r="D55" s="50" t="str">
        <f aca="false">LEFT(A55,7)</f>
        <v/>
      </c>
      <c r="E55" s="50" t="str">
        <f aca="false">IFERROR(VLOOKUP(LEFT(A55,7),Opérateur_Territoire!$B$2:$D$120,3,0),"à saisir (Opérateur_Territoire)")</f>
        <v>à saisir (Opérateur_Territoire)</v>
      </c>
      <c r="F55" s="35" t="str">
        <f aca="false">IFERROR(VLOOKUP(LEFT(A55,7),Opérateur_Territoire!$B$2:$J$120,6,0),"à saisir (Opérateur_Territoire)")</f>
        <v>à saisir (Opérateur_Territoire)</v>
      </c>
      <c r="G55" s="35" t="str">
        <f aca="false">IFERROR(VLOOKUP(LEFT(A55,7),Opérateur_Territoire!$B$2:$J$120,7,0),"à saisir (Opérateur_Territoire)")</f>
        <v>à saisir (Opérateur_Territoire)</v>
      </c>
      <c r="H55" s="35" t="str">
        <f aca="false">IFERROR(VLOOKUP(LEFT(A55,7),Opérateur_Territoire!$B$2:$J$120,8,0),"à saisir (Opérateur_Territoire)")</f>
        <v>à saisir (Opérateur_Territoire)</v>
      </c>
      <c r="I55" s="35" t="str">
        <f aca="false">IFERROR(VLOOKUP(LEFT(A55,7),Opérateur_Territoire!$B$2:$J$120,9,0),"à saisir (Opérateur_Territoire)")</f>
        <v>à saisir (Opérateur_Territoire)</v>
      </c>
      <c r="J55" s="136"/>
      <c r="K55" s="136"/>
      <c r="L55" s="137"/>
      <c r="M55" s="143"/>
      <c r="N55" s="143"/>
      <c r="O55" s="139"/>
      <c r="P55" s="139"/>
      <c r="Q55" s="140" t="str">
        <f aca="false">IF(OR(LEFT(B55,3)="HBV",LEFT(B55,3)="PHY"),VLOOKUP(D55,Opérateur_Territoire!$B$2:$J$120,6,0),"")</f>
        <v/>
      </c>
      <c r="R55" s="140" t="str">
        <f aca="false">IF(OR(LEFT(B55,3)="HBV",LEFT(B55,3)="PHY"),VLOOKUP(D55,Opérateur_Territoire!$B$2:$J$120,7,0),"")</f>
        <v/>
      </c>
      <c r="S55" s="140"/>
      <c r="T55" s="140" t="str">
        <f aca="false">IF(OR(LEFT(B55,3)="HBV",LEFT(B55,3)="PHY"),VLOOKUP(D55,Opérateur_Territoire!$B$2:$J$120,8,0),"")</f>
        <v/>
      </c>
      <c r="U55" s="140" t="str">
        <f aca="false">IF(OR(LEFT(B55,3)="HBV",LEFT(B55,3)="PHY"),VLOOKUP(D55,Opérateur_Territoire!$B$2:$J$120,9,0),"")</f>
        <v/>
      </c>
      <c r="V55" s="141"/>
      <c r="W55" s="141"/>
      <c r="X55" s="141"/>
    </row>
    <row r="56" customFormat="false" ht="25.5" hidden="false" customHeight="true" outlineLevel="0" collapsed="false">
      <c r="A56" s="145"/>
      <c r="B56" s="50" t="str">
        <f aca="false">IF(A56="","saisir code MAEC (colonne A)",RIGHT(A56,4))</f>
        <v>saisir code MAEC (colonne A)</v>
      </c>
      <c r="C56" s="50" t="str">
        <f aca="false">IFERROR(VLOOKUP(LEFT(A56,7),Opérateur_Territoire!$B$2:$D$120,2,0),"à saisir (Opérateur_Territoire)")</f>
        <v>à saisir (Opérateur_Territoire)</v>
      </c>
      <c r="D56" s="50" t="str">
        <f aca="false">LEFT(A56,7)</f>
        <v/>
      </c>
      <c r="E56" s="50" t="str">
        <f aca="false">IFERROR(VLOOKUP(LEFT(A56,7),Opérateur_Territoire!$B$2:$D$120,3,0),"à saisir (Opérateur_Territoire)")</f>
        <v>à saisir (Opérateur_Territoire)</v>
      </c>
      <c r="F56" s="35" t="str">
        <f aca="false">IFERROR(VLOOKUP(LEFT(A56,7),Opérateur_Territoire!$B$2:$J$120,6,0),"à saisir (Opérateur_Territoire)")</f>
        <v>à saisir (Opérateur_Territoire)</v>
      </c>
      <c r="G56" s="35" t="str">
        <f aca="false">IFERROR(VLOOKUP(LEFT(A56,7),Opérateur_Territoire!$B$2:$J$120,7,0),"à saisir (Opérateur_Territoire)")</f>
        <v>à saisir (Opérateur_Territoire)</v>
      </c>
      <c r="H56" s="35" t="str">
        <f aca="false">IFERROR(VLOOKUP(LEFT(A56,7),Opérateur_Territoire!$B$2:$J$120,8,0),"à saisir (Opérateur_Territoire)")</f>
        <v>à saisir (Opérateur_Territoire)</v>
      </c>
      <c r="I56" s="35" t="str">
        <f aca="false">IFERROR(VLOOKUP(LEFT(A56,7),Opérateur_Territoire!$B$2:$J$120,9,0),"à saisir (Opérateur_Territoire)")</f>
        <v>à saisir (Opérateur_Territoire)</v>
      </c>
      <c r="J56" s="136"/>
      <c r="K56" s="136"/>
      <c r="L56" s="137"/>
      <c r="M56" s="143"/>
      <c r="N56" s="143"/>
      <c r="O56" s="139"/>
      <c r="P56" s="139"/>
      <c r="Q56" s="140" t="str">
        <f aca="false">IF(OR(LEFT(B56,3)="HBV",LEFT(B56,3)="PHY"),VLOOKUP(D56,Opérateur_Territoire!$B$2:$J$120,6,0),"")</f>
        <v/>
      </c>
      <c r="R56" s="140" t="str">
        <f aca="false">IF(OR(LEFT(B56,3)="HBV",LEFT(B56,3)="PHY"),VLOOKUP(D56,Opérateur_Territoire!$B$2:$J$120,7,0),"")</f>
        <v/>
      </c>
      <c r="S56" s="140"/>
      <c r="T56" s="140" t="str">
        <f aca="false">IF(OR(LEFT(B56,3)="HBV",LEFT(B56,3)="PHY"),VLOOKUP(D56,Opérateur_Territoire!$B$2:$J$120,8,0),"")</f>
        <v/>
      </c>
      <c r="U56" s="140" t="str">
        <f aca="false">IF(OR(LEFT(B56,3)="HBV",LEFT(B56,3)="PHY"),VLOOKUP(D56,Opérateur_Territoire!$B$2:$J$120,9,0),"")</f>
        <v/>
      </c>
      <c r="V56" s="141"/>
      <c r="W56" s="141"/>
      <c r="X56" s="141"/>
    </row>
    <row r="57" customFormat="false" ht="25.5" hidden="false" customHeight="true" outlineLevel="0" collapsed="false">
      <c r="A57" s="145"/>
      <c r="B57" s="50" t="str">
        <f aca="false">IF(A57="","saisir code MAEC (colonne A)",RIGHT(A57,4))</f>
        <v>saisir code MAEC (colonne A)</v>
      </c>
      <c r="C57" s="50" t="str">
        <f aca="false">IFERROR(VLOOKUP(LEFT(A57,7),Opérateur_Territoire!$B$2:$D$120,2,0),"à saisir (Opérateur_Territoire)")</f>
        <v>à saisir (Opérateur_Territoire)</v>
      </c>
      <c r="D57" s="50" t="str">
        <f aca="false">LEFT(A57,7)</f>
        <v/>
      </c>
      <c r="E57" s="50" t="str">
        <f aca="false">IFERROR(VLOOKUP(LEFT(A57,7),Opérateur_Territoire!$B$2:$D$120,3,0),"à saisir (Opérateur_Territoire)")</f>
        <v>à saisir (Opérateur_Territoire)</v>
      </c>
      <c r="F57" s="35" t="str">
        <f aca="false">IFERROR(VLOOKUP(LEFT(A57,7),Opérateur_Territoire!$B$2:$J$120,6,0),"à saisir (Opérateur_Territoire)")</f>
        <v>à saisir (Opérateur_Territoire)</v>
      </c>
      <c r="G57" s="35" t="str">
        <f aca="false">IFERROR(VLOOKUP(LEFT(A57,7),Opérateur_Territoire!$B$2:$J$120,7,0),"à saisir (Opérateur_Territoire)")</f>
        <v>à saisir (Opérateur_Territoire)</v>
      </c>
      <c r="H57" s="35" t="str">
        <f aca="false">IFERROR(VLOOKUP(LEFT(A57,7),Opérateur_Territoire!$B$2:$J$120,8,0),"à saisir (Opérateur_Territoire)")</f>
        <v>à saisir (Opérateur_Territoire)</v>
      </c>
      <c r="I57" s="35" t="str">
        <f aca="false">IFERROR(VLOOKUP(LEFT(A57,7),Opérateur_Territoire!$B$2:$J$120,9,0),"à saisir (Opérateur_Territoire)")</f>
        <v>à saisir (Opérateur_Territoire)</v>
      </c>
      <c r="J57" s="136"/>
      <c r="K57" s="136"/>
      <c r="L57" s="137"/>
      <c r="M57" s="143"/>
      <c r="N57" s="143"/>
      <c r="O57" s="139"/>
      <c r="P57" s="139"/>
      <c r="Q57" s="140" t="str">
        <f aca="false">IF(OR(LEFT(B57,3)="HBV",LEFT(B57,3)="PHY"),VLOOKUP(D57,Opérateur_Territoire!$B$2:$J$120,6,0),"")</f>
        <v/>
      </c>
      <c r="R57" s="140" t="str">
        <f aca="false">IF(OR(LEFT(B57,3)="HBV",LEFT(B57,3)="PHY"),VLOOKUP(D57,Opérateur_Territoire!$B$2:$J$120,7,0),"")</f>
        <v/>
      </c>
      <c r="S57" s="140"/>
      <c r="T57" s="140" t="str">
        <f aca="false">IF(OR(LEFT(B57,3)="HBV",LEFT(B57,3)="PHY"),VLOOKUP(D57,Opérateur_Territoire!$B$2:$J$120,8,0),"")</f>
        <v/>
      </c>
      <c r="U57" s="140" t="str">
        <f aca="false">IF(OR(LEFT(B57,3)="HBV",LEFT(B57,3)="PHY"),VLOOKUP(D57,Opérateur_Territoire!$B$2:$J$120,9,0),"")</f>
        <v/>
      </c>
      <c r="V57" s="141"/>
      <c r="W57" s="141"/>
      <c r="X57" s="141"/>
    </row>
    <row r="58" customFormat="false" ht="25.5" hidden="false" customHeight="true" outlineLevel="0" collapsed="false">
      <c r="A58" s="145"/>
      <c r="B58" s="50" t="str">
        <f aca="false">IF(A58="","saisir code MAEC (colonne A)",RIGHT(A58,4))</f>
        <v>saisir code MAEC (colonne A)</v>
      </c>
      <c r="C58" s="50" t="str">
        <f aca="false">IFERROR(VLOOKUP(LEFT(A58,7),Opérateur_Territoire!$B$2:$D$120,2,0),"à saisir (Opérateur_Territoire)")</f>
        <v>à saisir (Opérateur_Territoire)</v>
      </c>
      <c r="D58" s="50" t="str">
        <f aca="false">LEFT(A58,7)</f>
        <v/>
      </c>
      <c r="E58" s="50" t="str">
        <f aca="false">IFERROR(VLOOKUP(LEFT(A58,7),Opérateur_Territoire!$B$2:$D$120,3,0),"à saisir (Opérateur_Territoire)")</f>
        <v>à saisir (Opérateur_Territoire)</v>
      </c>
      <c r="F58" s="35" t="str">
        <f aca="false">IFERROR(VLOOKUP(LEFT(A58,7),Opérateur_Territoire!$B$2:$J$120,6,0),"à saisir (Opérateur_Territoire)")</f>
        <v>à saisir (Opérateur_Territoire)</v>
      </c>
      <c r="G58" s="35" t="str">
        <f aca="false">IFERROR(VLOOKUP(LEFT(A58,7),Opérateur_Territoire!$B$2:$J$120,7,0),"à saisir (Opérateur_Territoire)")</f>
        <v>à saisir (Opérateur_Territoire)</v>
      </c>
      <c r="H58" s="35" t="str">
        <f aca="false">IFERROR(VLOOKUP(LEFT(A58,7),Opérateur_Territoire!$B$2:$J$120,8,0),"à saisir (Opérateur_Territoire)")</f>
        <v>à saisir (Opérateur_Territoire)</v>
      </c>
      <c r="I58" s="35" t="str">
        <f aca="false">IFERROR(VLOOKUP(LEFT(A58,7),Opérateur_Territoire!$B$2:$J$120,9,0),"à saisir (Opérateur_Territoire)")</f>
        <v>à saisir (Opérateur_Territoire)</v>
      </c>
      <c r="J58" s="136"/>
      <c r="K58" s="136"/>
      <c r="L58" s="137"/>
      <c r="M58" s="143"/>
      <c r="N58" s="143"/>
      <c r="O58" s="139"/>
      <c r="P58" s="139"/>
      <c r="Q58" s="140" t="str">
        <f aca="false">IF(OR(LEFT(B58,3)="HBV",LEFT(B58,3)="PHY"),VLOOKUP(D58,Opérateur_Territoire!$B$2:$J$120,6,0),"")</f>
        <v/>
      </c>
      <c r="R58" s="140" t="str">
        <f aca="false">IF(OR(LEFT(B58,3)="HBV",LEFT(B58,3)="PHY"),VLOOKUP(D58,Opérateur_Territoire!$B$2:$J$120,7,0),"")</f>
        <v/>
      </c>
      <c r="S58" s="140"/>
      <c r="T58" s="140" t="str">
        <f aca="false">IF(OR(LEFT(B58,3)="HBV",LEFT(B58,3)="PHY"),VLOOKUP(D58,Opérateur_Territoire!$B$2:$J$120,8,0),"")</f>
        <v/>
      </c>
      <c r="U58" s="140" t="str">
        <f aca="false">IF(OR(LEFT(B58,3)="HBV",LEFT(B58,3)="PHY"),VLOOKUP(D58,Opérateur_Territoire!$B$2:$J$120,9,0),"")</f>
        <v/>
      </c>
      <c r="V58" s="141"/>
      <c r="W58" s="141"/>
      <c r="X58" s="141"/>
    </row>
    <row r="59" customFormat="false" ht="25.5" hidden="false" customHeight="true" outlineLevel="0" collapsed="false">
      <c r="A59" s="145"/>
      <c r="B59" s="50" t="str">
        <f aca="false">IF(A59="","saisir code MAEC (colonne A)",RIGHT(A59,4))</f>
        <v>saisir code MAEC (colonne A)</v>
      </c>
      <c r="C59" s="50" t="str">
        <f aca="false">IFERROR(VLOOKUP(LEFT(A59,7),Opérateur_Territoire!$B$2:$D$120,2,0),"à saisir (Opérateur_Territoire)")</f>
        <v>à saisir (Opérateur_Territoire)</v>
      </c>
      <c r="D59" s="50" t="str">
        <f aca="false">LEFT(A59,7)</f>
        <v/>
      </c>
      <c r="E59" s="50" t="str">
        <f aca="false">IFERROR(VLOOKUP(LEFT(A59,7),Opérateur_Territoire!$B$2:$D$120,3,0),"à saisir (Opérateur_Territoire)")</f>
        <v>à saisir (Opérateur_Territoire)</v>
      </c>
      <c r="F59" s="35" t="str">
        <f aca="false">IFERROR(VLOOKUP(LEFT(A59,7),Opérateur_Territoire!$B$2:$J$120,6,0),"à saisir (Opérateur_Territoire)")</f>
        <v>à saisir (Opérateur_Territoire)</v>
      </c>
      <c r="G59" s="35" t="str">
        <f aca="false">IFERROR(VLOOKUP(LEFT(A59,7),Opérateur_Territoire!$B$2:$J$120,7,0),"à saisir (Opérateur_Territoire)")</f>
        <v>à saisir (Opérateur_Territoire)</v>
      </c>
      <c r="H59" s="35" t="str">
        <f aca="false">IFERROR(VLOOKUP(LEFT(A59,7),Opérateur_Territoire!$B$2:$J$120,8,0),"à saisir (Opérateur_Territoire)")</f>
        <v>à saisir (Opérateur_Territoire)</v>
      </c>
      <c r="I59" s="35" t="str">
        <f aca="false">IFERROR(VLOOKUP(LEFT(A59,7),Opérateur_Territoire!$B$2:$J$120,9,0),"à saisir (Opérateur_Territoire)")</f>
        <v>à saisir (Opérateur_Territoire)</v>
      </c>
      <c r="J59" s="136"/>
      <c r="K59" s="136"/>
      <c r="L59" s="137"/>
      <c r="M59" s="143"/>
      <c r="N59" s="143"/>
      <c r="O59" s="139"/>
      <c r="P59" s="139"/>
      <c r="Q59" s="140" t="str">
        <f aca="false">IF(OR(LEFT(B59,3)="HBV",LEFT(B59,3)="PHY"),VLOOKUP(D59,Opérateur_Territoire!$B$2:$J$120,6,0),"")</f>
        <v/>
      </c>
      <c r="R59" s="140" t="str">
        <f aca="false">IF(OR(LEFT(B59,3)="HBV",LEFT(B59,3)="PHY"),VLOOKUP(D59,Opérateur_Territoire!$B$2:$J$120,7,0),"")</f>
        <v/>
      </c>
      <c r="S59" s="140"/>
      <c r="T59" s="140" t="str">
        <f aca="false">IF(OR(LEFT(B59,3)="HBV",LEFT(B59,3)="PHY"),VLOOKUP(D59,Opérateur_Territoire!$B$2:$J$120,8,0),"")</f>
        <v/>
      </c>
      <c r="U59" s="140" t="str">
        <f aca="false">IF(OR(LEFT(B59,3)="HBV",LEFT(B59,3)="PHY"),VLOOKUP(D59,Opérateur_Territoire!$B$2:$J$120,9,0),"")</f>
        <v/>
      </c>
      <c r="V59" s="141"/>
      <c r="W59" s="141"/>
      <c r="X59" s="141"/>
    </row>
    <row r="60" customFormat="false" ht="25.5" hidden="false" customHeight="true" outlineLevel="0" collapsed="false">
      <c r="A60" s="145"/>
      <c r="B60" s="50" t="str">
        <f aca="false">IF(A60="","saisir code MAEC (colonne A)",RIGHT(A60,4))</f>
        <v>saisir code MAEC (colonne A)</v>
      </c>
      <c r="C60" s="50" t="str">
        <f aca="false">IFERROR(VLOOKUP(LEFT(A60,7),Opérateur_Territoire!$B$2:$D$120,2,0),"à saisir (Opérateur_Territoire)")</f>
        <v>à saisir (Opérateur_Territoire)</v>
      </c>
      <c r="D60" s="50" t="str">
        <f aca="false">LEFT(A60,7)</f>
        <v/>
      </c>
      <c r="E60" s="50" t="str">
        <f aca="false">IFERROR(VLOOKUP(LEFT(A60,7),Opérateur_Territoire!$B$2:$D$120,3,0),"à saisir (Opérateur_Territoire)")</f>
        <v>à saisir (Opérateur_Territoire)</v>
      </c>
      <c r="F60" s="35" t="str">
        <f aca="false">IFERROR(VLOOKUP(LEFT(A60,7),Opérateur_Territoire!$B$2:$J$120,6,0),"à saisir (Opérateur_Territoire)")</f>
        <v>à saisir (Opérateur_Territoire)</v>
      </c>
      <c r="G60" s="35" t="str">
        <f aca="false">IFERROR(VLOOKUP(LEFT(A60,7),Opérateur_Territoire!$B$2:$J$120,7,0),"à saisir (Opérateur_Territoire)")</f>
        <v>à saisir (Opérateur_Territoire)</v>
      </c>
      <c r="H60" s="35" t="str">
        <f aca="false">IFERROR(VLOOKUP(LEFT(A60,7),Opérateur_Territoire!$B$2:$J$120,8,0),"à saisir (Opérateur_Territoire)")</f>
        <v>à saisir (Opérateur_Territoire)</v>
      </c>
      <c r="I60" s="35" t="str">
        <f aca="false">IFERROR(VLOOKUP(LEFT(A60,7),Opérateur_Territoire!$B$2:$J$120,9,0),"à saisir (Opérateur_Territoire)")</f>
        <v>à saisir (Opérateur_Territoire)</v>
      </c>
      <c r="J60" s="136"/>
      <c r="K60" s="136"/>
      <c r="L60" s="137"/>
      <c r="M60" s="143"/>
      <c r="N60" s="143"/>
      <c r="O60" s="139"/>
      <c r="P60" s="139"/>
      <c r="Q60" s="140" t="str">
        <f aca="false">IF(OR(LEFT(B60,3)="HBV",LEFT(B60,3)="PHY"),VLOOKUP(D60,Opérateur_Territoire!$B$2:$J$120,6,0),"")</f>
        <v/>
      </c>
      <c r="R60" s="140" t="str">
        <f aca="false">IF(OR(LEFT(B60,3)="HBV",LEFT(B60,3)="PHY"),VLOOKUP(D60,Opérateur_Territoire!$B$2:$J$120,7,0),"")</f>
        <v/>
      </c>
      <c r="S60" s="140"/>
      <c r="T60" s="140" t="str">
        <f aca="false">IF(OR(LEFT(B60,3)="HBV",LEFT(B60,3)="PHY"),VLOOKUP(D60,Opérateur_Territoire!$B$2:$J$120,8,0),"")</f>
        <v/>
      </c>
      <c r="U60" s="140" t="str">
        <f aca="false">IF(OR(LEFT(B60,3)="HBV",LEFT(B60,3)="PHY"),VLOOKUP(D60,Opérateur_Territoire!$B$2:$J$120,9,0),"")</f>
        <v/>
      </c>
      <c r="V60" s="141"/>
      <c r="W60" s="141"/>
      <c r="X60" s="141"/>
    </row>
    <row r="61" s="19" customFormat="true" ht="12.75" hidden="false" customHeight="true" outlineLevel="0" collapsed="false">
      <c r="A61" s="2"/>
      <c r="B61" s="2"/>
      <c r="C61" s="2"/>
      <c r="D61" s="2"/>
      <c r="E61" s="2"/>
      <c r="F61" s="18"/>
      <c r="G61" s="18"/>
      <c r="H61" s="18"/>
      <c r="I61" s="18"/>
      <c r="J61" s="18"/>
      <c r="K61" s="18"/>
      <c r="L61" s="146"/>
      <c r="M61" s="147"/>
      <c r="N61" s="147"/>
      <c r="O61" s="147"/>
      <c r="P61" s="147"/>
      <c r="Q61" s="18"/>
      <c r="R61" s="18"/>
      <c r="S61" s="18"/>
      <c r="T61" s="18"/>
      <c r="U61" s="18"/>
    </row>
    <row r="62" s="19" customFormat="true" ht="12.75" hidden="false" customHeight="true" outlineLevel="0" collapsed="false">
      <c r="A62" s="2"/>
      <c r="B62" s="2"/>
      <c r="C62" s="2"/>
      <c r="D62" s="2"/>
      <c r="E62" s="2"/>
      <c r="F62" s="18"/>
      <c r="G62" s="18"/>
      <c r="H62" s="18"/>
      <c r="I62" s="18"/>
      <c r="J62" s="18"/>
      <c r="K62" s="18"/>
      <c r="L62" s="146"/>
      <c r="M62" s="147"/>
      <c r="N62" s="147"/>
      <c r="O62" s="147"/>
      <c r="P62" s="147"/>
      <c r="Q62" s="18"/>
      <c r="R62" s="18"/>
      <c r="S62" s="18"/>
      <c r="T62" s="18"/>
      <c r="U62" s="18"/>
    </row>
    <row r="63" s="19" customFormat="true" ht="12.75" hidden="false" customHeight="true" outlineLevel="0" collapsed="false">
      <c r="A63" s="2"/>
      <c r="B63" s="2"/>
      <c r="C63" s="2"/>
      <c r="D63" s="2"/>
      <c r="E63" s="2"/>
      <c r="F63" s="18"/>
      <c r="G63" s="18"/>
      <c r="H63" s="18"/>
      <c r="I63" s="18"/>
      <c r="J63" s="18"/>
      <c r="K63" s="18"/>
      <c r="L63" s="146"/>
      <c r="M63" s="147"/>
      <c r="N63" s="147"/>
      <c r="O63" s="147"/>
      <c r="P63" s="147"/>
      <c r="Q63" s="18"/>
      <c r="R63" s="18"/>
      <c r="S63" s="18"/>
      <c r="T63" s="18"/>
      <c r="U63" s="18"/>
    </row>
    <row r="64" s="19" customFormat="true" ht="12.75" hidden="false" customHeight="true" outlineLevel="0" collapsed="false">
      <c r="A64" s="2"/>
      <c r="B64" s="2"/>
      <c r="C64" s="2"/>
      <c r="D64" s="2"/>
      <c r="E64" s="2"/>
      <c r="F64" s="18"/>
      <c r="G64" s="18"/>
      <c r="H64" s="18"/>
      <c r="I64" s="18"/>
      <c r="J64" s="18"/>
      <c r="K64" s="18"/>
      <c r="L64" s="146"/>
      <c r="M64" s="147"/>
      <c r="N64" s="147"/>
      <c r="O64" s="147"/>
      <c r="P64" s="147"/>
      <c r="Q64" s="18"/>
      <c r="R64" s="18"/>
      <c r="S64" s="18"/>
      <c r="T64" s="18"/>
      <c r="U64" s="18"/>
    </row>
    <row r="65" s="19" customFormat="true" ht="12.75" hidden="false" customHeight="true" outlineLevel="0" collapsed="false">
      <c r="A65" s="2"/>
      <c r="B65" s="2"/>
      <c r="C65" s="2"/>
      <c r="D65" s="2"/>
      <c r="E65" s="2"/>
      <c r="F65" s="18"/>
      <c r="G65" s="18"/>
      <c r="H65" s="18"/>
      <c r="I65" s="18"/>
      <c r="J65" s="18"/>
      <c r="K65" s="18"/>
      <c r="L65" s="146"/>
      <c r="M65" s="147"/>
      <c r="N65" s="147"/>
      <c r="O65" s="147"/>
      <c r="P65" s="147"/>
      <c r="Q65" s="18"/>
      <c r="R65" s="18"/>
      <c r="S65" s="18"/>
      <c r="T65" s="18"/>
      <c r="U65" s="18"/>
    </row>
    <row r="66" s="19" customFormat="true" ht="12.75" hidden="false" customHeight="true" outlineLevel="0" collapsed="false">
      <c r="A66" s="2"/>
      <c r="B66" s="2"/>
      <c r="C66" s="2"/>
      <c r="D66" s="2"/>
      <c r="E66" s="2"/>
      <c r="F66" s="18"/>
      <c r="G66" s="18"/>
      <c r="H66" s="18"/>
      <c r="I66" s="18"/>
      <c r="J66" s="18"/>
      <c r="K66" s="18"/>
      <c r="L66" s="146"/>
      <c r="M66" s="147"/>
      <c r="N66" s="147"/>
      <c r="O66" s="147"/>
      <c r="P66" s="147"/>
      <c r="Q66" s="18"/>
      <c r="R66" s="18"/>
      <c r="S66" s="18"/>
      <c r="T66" s="18"/>
      <c r="U66" s="18"/>
    </row>
    <row r="67" s="19" customFormat="true" ht="12.75" hidden="false" customHeight="true" outlineLevel="0" collapsed="false">
      <c r="A67" s="2"/>
      <c r="B67" s="2"/>
      <c r="C67" s="2"/>
      <c r="D67" s="2"/>
      <c r="E67" s="2"/>
      <c r="F67" s="18"/>
      <c r="G67" s="18"/>
      <c r="H67" s="18"/>
      <c r="I67" s="18"/>
      <c r="J67" s="18"/>
      <c r="K67" s="18"/>
      <c r="L67" s="146"/>
      <c r="M67" s="147"/>
      <c r="N67" s="147"/>
      <c r="O67" s="147"/>
      <c r="P67" s="147"/>
      <c r="Q67" s="18"/>
      <c r="R67" s="18"/>
      <c r="S67" s="18"/>
      <c r="T67" s="18"/>
      <c r="U67" s="18"/>
    </row>
    <row r="68" s="19" customFormat="true" ht="12.75" hidden="false" customHeight="true" outlineLevel="0" collapsed="false">
      <c r="A68" s="2"/>
      <c r="B68" s="2"/>
      <c r="C68" s="2"/>
      <c r="D68" s="2"/>
      <c r="E68" s="2"/>
      <c r="F68" s="18"/>
      <c r="G68" s="18"/>
      <c r="H68" s="18"/>
      <c r="I68" s="18"/>
      <c r="J68" s="18"/>
      <c r="K68" s="18"/>
      <c r="L68" s="146"/>
      <c r="M68" s="147"/>
      <c r="N68" s="147"/>
      <c r="O68" s="147"/>
      <c r="P68" s="147"/>
      <c r="Q68" s="18"/>
      <c r="R68" s="18"/>
      <c r="S68" s="18"/>
      <c r="T68" s="18"/>
      <c r="U68" s="18"/>
    </row>
    <row r="69" s="19" customFormat="true" ht="12.75" hidden="false" customHeight="true" outlineLevel="0" collapsed="false">
      <c r="A69" s="2"/>
      <c r="B69" s="2"/>
      <c r="C69" s="2"/>
      <c r="D69" s="2"/>
      <c r="E69" s="2"/>
      <c r="F69" s="18"/>
      <c r="G69" s="18"/>
      <c r="H69" s="18"/>
      <c r="I69" s="18"/>
      <c r="J69" s="18"/>
      <c r="K69" s="18"/>
      <c r="L69" s="146"/>
      <c r="M69" s="147"/>
      <c r="N69" s="147"/>
      <c r="O69" s="147"/>
      <c r="P69" s="147"/>
      <c r="Q69" s="18"/>
      <c r="R69" s="18"/>
      <c r="S69" s="18"/>
      <c r="T69" s="18"/>
      <c r="U69" s="18"/>
    </row>
    <row r="70" s="19" customFormat="true" ht="12.75" hidden="false" customHeight="true" outlineLevel="0" collapsed="false">
      <c r="A70" s="2"/>
      <c r="B70" s="2"/>
      <c r="C70" s="2"/>
      <c r="D70" s="2"/>
      <c r="E70" s="2"/>
      <c r="F70" s="18"/>
      <c r="G70" s="18"/>
      <c r="H70" s="18"/>
      <c r="I70" s="18"/>
      <c r="J70" s="18"/>
      <c r="K70" s="18"/>
      <c r="L70" s="146"/>
      <c r="M70" s="147"/>
      <c r="N70" s="147"/>
      <c r="O70" s="147"/>
      <c r="P70" s="147"/>
      <c r="Q70" s="18"/>
      <c r="R70" s="18"/>
      <c r="S70" s="18"/>
      <c r="T70" s="18"/>
      <c r="U70" s="18"/>
    </row>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row r="1001" customFormat="false" ht="12.75" hidden="false" customHeight="true" outlineLevel="0" collapsed="false"/>
    <row r="1002" customFormat="false" ht="12.75" hidden="false" customHeight="true" outlineLevel="0" collapsed="false"/>
    <row r="1003" customFormat="false" ht="12.75" hidden="false" customHeight="true" outlineLevel="0" collapsed="false"/>
    <row r="1004" customFormat="false" ht="12.75" hidden="false" customHeight="true" outlineLevel="0" collapsed="false"/>
    <row r="1005" customFormat="false" ht="12.75" hidden="false" customHeight="true" outlineLevel="0" collapsed="false"/>
    <row r="1006" customFormat="false" ht="12.75" hidden="false" customHeight="true" outlineLevel="0" collapsed="false"/>
    <row r="1007" customFormat="false" ht="12.75" hidden="false" customHeight="true" outlineLevel="0" collapsed="false"/>
    <row r="1008" customFormat="false" ht="12.75" hidden="false" customHeight="true" outlineLevel="0" collapsed="false"/>
    <row r="1009" customFormat="false" ht="12.75" hidden="false" customHeight="true" outlineLevel="0" collapsed="false"/>
    <row r="1010" customFormat="false" ht="12.75" hidden="false" customHeight="true" outlineLevel="0" collapsed="false"/>
    <row r="1011" customFormat="false" ht="12.75" hidden="false" customHeight="true" outlineLevel="0" collapsed="false"/>
    <row r="1012" customFormat="false" ht="12.75" hidden="false" customHeight="true" outlineLevel="0" collapsed="false"/>
    <row r="1013" customFormat="false" ht="12.75" hidden="false" customHeight="true" outlineLevel="0" collapsed="false"/>
    <row r="1014" customFormat="false" ht="12.75" hidden="false" customHeight="true" outlineLevel="0" collapsed="false"/>
    <row r="1015" customFormat="false" ht="12.75" hidden="false" customHeight="true" outlineLevel="0" collapsed="false"/>
    <row r="1016" customFormat="false" ht="12.75" hidden="false" customHeight="true" outlineLevel="0" collapsed="false"/>
    <row r="1017" customFormat="false" ht="12.75" hidden="false" customHeight="true" outlineLevel="0" collapsed="false"/>
    <row r="1018" customFormat="false" ht="12.75" hidden="false" customHeight="true" outlineLevel="0" collapsed="false"/>
    <row r="1019" customFormat="false" ht="12.75" hidden="false" customHeight="true" outlineLevel="0" collapsed="false"/>
    <row r="1020" customFormat="false" ht="12.75" hidden="false" customHeight="true" outlineLevel="0" collapsed="false"/>
    <row r="1021" customFormat="false" ht="12.75" hidden="false" customHeight="true" outlineLevel="0" collapsed="false"/>
    <row r="1022" customFormat="false" ht="12.75" hidden="false" customHeight="true" outlineLevel="0" collapsed="false"/>
    <row r="1023" customFormat="false" ht="12.75" hidden="false" customHeight="true" outlineLevel="0" collapsed="false"/>
    <row r="1024" customFormat="false" ht="12.75" hidden="false" customHeight="true" outlineLevel="0" collapsed="false"/>
    <row r="1025" customFormat="false" ht="12.75" hidden="false" customHeight="true" outlineLevel="0" collapsed="false"/>
    <row r="1026" customFormat="false" ht="12.75" hidden="false" customHeight="true" outlineLevel="0" collapsed="false"/>
    <row r="1027" customFormat="false" ht="12.75" hidden="false" customHeight="true" outlineLevel="0" collapsed="false"/>
    <row r="1028" customFormat="false" ht="12.75" hidden="false" customHeight="true" outlineLevel="0" collapsed="false"/>
    <row r="1029" customFormat="false" ht="12.75" hidden="false" customHeight="true" outlineLevel="0" collapsed="false"/>
    <row r="1030" customFormat="false" ht="12.75" hidden="false" customHeight="true" outlineLevel="0" collapsed="false"/>
    <row r="1031" customFormat="false" ht="12.75" hidden="false" customHeight="true" outlineLevel="0" collapsed="false"/>
    <row r="1032" customFormat="false" ht="12.75" hidden="false" customHeight="true" outlineLevel="0" collapsed="false"/>
    <row r="1033" customFormat="false" ht="12.75" hidden="false" customHeight="true" outlineLevel="0" collapsed="false"/>
    <row r="1034" customFormat="false" ht="12.75" hidden="false" customHeight="true" outlineLevel="0" collapsed="false"/>
    <row r="1035" customFormat="false" ht="12.75" hidden="false" customHeight="true" outlineLevel="0" collapsed="false"/>
    <row r="1036" customFormat="false" ht="12.75" hidden="false" customHeight="true" outlineLevel="0" collapsed="false"/>
    <row r="1037" customFormat="false" ht="12.75" hidden="false" customHeight="true" outlineLevel="0" collapsed="false"/>
    <row r="1038" customFormat="false" ht="12.75" hidden="false" customHeight="true" outlineLevel="0" collapsed="false"/>
    <row r="1039" customFormat="false" ht="12.75" hidden="false" customHeight="true" outlineLevel="0" collapsed="false"/>
    <row r="1040" customFormat="false" ht="12.75" hidden="false" customHeight="true" outlineLevel="0" collapsed="false"/>
    <row r="1041" customFormat="false" ht="12.75" hidden="false" customHeight="true" outlineLevel="0" collapsed="false"/>
    <row r="1042" customFormat="false" ht="12.75" hidden="false" customHeight="true" outlineLevel="0" collapsed="false"/>
    <row r="1043" customFormat="false" ht="12.75" hidden="false" customHeight="true" outlineLevel="0" collapsed="false"/>
    <row r="1044" customFormat="false" ht="12.75" hidden="false" customHeight="true" outlineLevel="0" collapsed="false"/>
    <row r="1045" customFormat="false" ht="12.75" hidden="false" customHeight="true" outlineLevel="0" collapsed="false"/>
    <row r="1046" customFormat="false" ht="12.75" hidden="false" customHeight="true" outlineLevel="0" collapsed="false"/>
    <row r="1047" customFormat="false" ht="12.75" hidden="false" customHeight="true" outlineLevel="0" collapsed="false"/>
  </sheetData>
  <sheetProtection sheet="true" password="8f43" objects="true" scenarios="true" insertRows="false" deleteRows="false"/>
  <dataValidations count="2">
    <dataValidation allowBlank="true" error="Retenir le 16 mars au plus tard" errorTitle="Début d'absence d'intervention" operator="lessThanOrEqual" showDropDown="false" showErrorMessage="true" showInputMessage="true" sqref="O2:O60" type="date">
      <formula1>45001</formula1>
      <formula2>0</formula2>
    </dataValidation>
    <dataValidation allowBlank="true" error="Retenir le 15/08 au plus tôt" errorTitle="Fin d'absence d'intervention" operator="greaterThanOrEqual" showDropDown="false" showErrorMessage="true" showInputMessage="true" sqref="P2:P60" type="date">
      <formula1>45153</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6.xml><?xml version="1.0" encoding="utf-8"?>
<worksheet xmlns="http://schemas.openxmlformats.org/spreadsheetml/2006/main" xmlns:r="http://schemas.openxmlformats.org/officeDocument/2006/relationships">
  <sheetPr filterMode="false">
    <pageSetUpPr fitToPage="false"/>
  </sheetPr>
  <dimension ref="A1:I17"/>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B1" activeCellId="0" sqref="B1"/>
    </sheetView>
  </sheetViews>
  <sheetFormatPr defaultRowHeight="15" zeroHeight="false" outlineLevelRow="0" outlineLevelCol="0"/>
  <cols>
    <col collapsed="false" customWidth="true" hidden="false" outlineLevel="0" max="1" min="1" style="1" width="25.71"/>
    <col collapsed="false" customWidth="true" hidden="false" outlineLevel="0" max="3" min="2" style="1" width="13.43"/>
    <col collapsed="false" customWidth="true" hidden="false" outlineLevel="0" max="4" min="4" style="1" width="73.43"/>
    <col collapsed="false" customWidth="true" hidden="false" outlineLevel="0" max="6" min="5" style="1" width="13.43"/>
    <col collapsed="false" customWidth="true" hidden="true" outlineLevel="0" max="7" min="7" style="1" width="68"/>
    <col collapsed="false" customWidth="true" hidden="false" outlineLevel="0" max="8" min="8" style="1" width="18.85"/>
    <col collapsed="false" customWidth="true" hidden="false" outlineLevel="0" max="9" min="9" style="1" width="75"/>
    <col collapsed="false" customWidth="true" hidden="false" outlineLevel="0" max="12" min="10" style="1" width="13.43"/>
    <col collapsed="false" customWidth="true" hidden="false" outlineLevel="0" max="13" min="13" style="1" width="35.29"/>
    <col collapsed="false" customWidth="true" hidden="false" outlineLevel="0" max="1025" min="14" style="1" width="13.43"/>
  </cols>
  <sheetData>
    <row r="1" customFormat="false" ht="42" hidden="false" customHeight="true" outlineLevel="0" collapsed="false">
      <c r="A1" s="1" t="s">
        <v>1280</v>
      </c>
      <c r="B1" s="1" t="s">
        <v>1281</v>
      </c>
    </row>
    <row r="2" customFormat="false" ht="42" hidden="false" customHeight="true" outlineLevel="0" collapsed="false">
      <c r="A2" s="148" t="s">
        <v>1282</v>
      </c>
      <c r="B2" s="149" t="s">
        <v>1283</v>
      </c>
      <c r="C2" s="149"/>
      <c r="D2" s="149"/>
      <c r="H2" s="1" t="s">
        <v>1284</v>
      </c>
      <c r="I2" s="1" t="s">
        <v>1281</v>
      </c>
    </row>
    <row r="3" customFormat="false" ht="21" hidden="false" customHeight="true" outlineLevel="0" collapsed="false">
      <c r="A3" s="148" t="s">
        <v>1285</v>
      </c>
      <c r="B3" s="149" t="s">
        <v>1286</v>
      </c>
      <c r="C3" s="149"/>
      <c r="D3" s="149"/>
      <c r="H3" s="148" t="s">
        <v>1287</v>
      </c>
      <c r="I3" s="150" t="s">
        <v>1288</v>
      </c>
    </row>
    <row r="4" customFormat="false" ht="42" hidden="false" customHeight="true" outlineLevel="0" collapsed="false">
      <c r="A4" s="148" t="s">
        <v>1289</v>
      </c>
      <c r="B4" s="149" t="s">
        <v>1290</v>
      </c>
      <c r="C4" s="149"/>
      <c r="D4" s="149"/>
      <c r="H4" s="148" t="s">
        <v>1291</v>
      </c>
      <c r="I4" s="150" t="s">
        <v>1292</v>
      </c>
    </row>
    <row r="5" customFormat="false" ht="21" hidden="false" customHeight="true" outlineLevel="0" collapsed="false">
      <c r="A5" s="148" t="s">
        <v>1293</v>
      </c>
      <c r="B5" s="149" t="s">
        <v>1294</v>
      </c>
      <c r="C5" s="149"/>
      <c r="D5" s="149"/>
      <c r="H5" s="148" t="s">
        <v>1295</v>
      </c>
      <c r="I5" s="150" t="s">
        <v>1296</v>
      </c>
    </row>
    <row r="6" customFormat="false" ht="42" hidden="false" customHeight="true" outlineLevel="0" collapsed="false">
      <c r="A6" s="148" t="s">
        <v>1297</v>
      </c>
      <c r="B6" s="149" t="s">
        <v>1298</v>
      </c>
      <c r="C6" s="149"/>
      <c r="D6" s="149"/>
      <c r="H6" s="148" t="s">
        <v>1299</v>
      </c>
      <c r="I6" s="150" t="s">
        <v>1300</v>
      </c>
    </row>
    <row r="7" customFormat="false" ht="42" hidden="false" customHeight="true" outlineLevel="0" collapsed="false">
      <c r="A7" s="148" t="s">
        <v>1301</v>
      </c>
      <c r="B7" s="149" t="s">
        <v>1302</v>
      </c>
      <c r="C7" s="149"/>
      <c r="D7" s="149"/>
      <c r="H7" s="148" t="s">
        <v>1303</v>
      </c>
      <c r="I7" s="150" t="s">
        <v>1304</v>
      </c>
    </row>
    <row r="8" customFormat="false" ht="42" hidden="false" customHeight="true" outlineLevel="0" collapsed="false">
      <c r="A8" s="148" t="s">
        <v>1305</v>
      </c>
      <c r="B8" s="149" t="s">
        <v>1306</v>
      </c>
      <c r="C8" s="149"/>
      <c r="D8" s="149"/>
      <c r="H8" s="148" t="s">
        <v>1307</v>
      </c>
      <c r="I8" s="150" t="s">
        <v>1308</v>
      </c>
    </row>
    <row r="9" customFormat="false" ht="21" hidden="false" customHeight="true" outlineLevel="0" collapsed="false">
      <c r="A9" s="148" t="s">
        <v>1309</v>
      </c>
      <c r="B9" s="149" t="s">
        <v>1310</v>
      </c>
      <c r="C9" s="149"/>
      <c r="D9" s="149"/>
    </row>
    <row r="10" customFormat="false" ht="21" hidden="false" customHeight="true" outlineLevel="0" collapsed="false">
      <c r="A10" s="148" t="s">
        <v>1311</v>
      </c>
      <c r="B10" s="149" t="s">
        <v>1312</v>
      </c>
      <c r="C10" s="149"/>
      <c r="D10" s="149"/>
    </row>
    <row r="11" customFormat="false" ht="21" hidden="false" customHeight="true" outlineLevel="0" collapsed="false">
      <c r="A11" s="148" t="s">
        <v>1313</v>
      </c>
      <c r="B11" s="149" t="s">
        <v>1314</v>
      </c>
      <c r="C11" s="149"/>
      <c r="D11" s="149"/>
    </row>
    <row r="12" customFormat="false" ht="21" hidden="false" customHeight="true" outlineLevel="0" collapsed="false">
      <c r="A12" s="148" t="s">
        <v>1315</v>
      </c>
      <c r="B12" s="149" t="s">
        <v>1316</v>
      </c>
      <c r="C12" s="149"/>
      <c r="D12" s="149"/>
    </row>
    <row r="13" customFormat="false" ht="21" hidden="false" customHeight="true" outlineLevel="0" collapsed="false">
      <c r="A13" s="148" t="s">
        <v>1317</v>
      </c>
      <c r="B13" s="149" t="s">
        <v>1318</v>
      </c>
      <c r="C13" s="149"/>
      <c r="D13" s="149"/>
    </row>
    <row r="14" customFormat="false" ht="21" hidden="false" customHeight="true" outlineLevel="0" collapsed="false">
      <c r="A14" s="148" t="s">
        <v>1319</v>
      </c>
      <c r="B14" s="149" t="s">
        <v>1320</v>
      </c>
      <c r="C14" s="149"/>
      <c r="D14" s="149"/>
    </row>
    <row r="15" customFormat="false" ht="21" hidden="false" customHeight="true" outlineLevel="0" collapsed="false">
      <c r="A15" s="148" t="s">
        <v>1321</v>
      </c>
      <c r="B15" s="149" t="s">
        <v>1322</v>
      </c>
      <c r="C15" s="149"/>
      <c r="D15" s="149"/>
    </row>
    <row r="16" customFormat="false" ht="21" hidden="false" customHeight="true" outlineLevel="0" collapsed="false">
      <c r="A16" s="148" t="s">
        <v>1323</v>
      </c>
      <c r="B16" s="149" t="s">
        <v>1324</v>
      </c>
      <c r="C16" s="149"/>
      <c r="D16" s="149"/>
    </row>
    <row r="17" customFormat="false" ht="21" hidden="false" customHeight="true" outlineLevel="0" collapsed="false">
      <c r="A17" s="148" t="s">
        <v>1325</v>
      </c>
      <c r="B17" s="149" t="s">
        <v>1326</v>
      </c>
      <c r="C17" s="149"/>
      <c r="D17" s="149"/>
    </row>
  </sheetData>
  <mergeCells count="16">
    <mergeCell ref="B2:D2"/>
    <mergeCell ref="B3:D3"/>
    <mergeCell ref="B4:D4"/>
    <mergeCell ref="B5:D5"/>
    <mergeCell ref="B6:D6"/>
    <mergeCell ref="B7:D7"/>
    <mergeCell ref="B8:D8"/>
    <mergeCell ref="B9:D9"/>
    <mergeCell ref="B10:D10"/>
    <mergeCell ref="B11:D11"/>
    <mergeCell ref="B12:D12"/>
    <mergeCell ref="B13:D13"/>
    <mergeCell ref="B14:D14"/>
    <mergeCell ref="B15:D15"/>
    <mergeCell ref="B16:D16"/>
    <mergeCell ref="B17:D17"/>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AMJ1033"/>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A1" activeCellId="0" sqref="A1"/>
    </sheetView>
  </sheetViews>
  <sheetFormatPr defaultRowHeight="15" zeroHeight="false" outlineLevelRow="0" outlineLevelCol="0"/>
  <cols>
    <col collapsed="false" customWidth="true" hidden="false" outlineLevel="0" max="1" min="1" style="126" width="17.86"/>
    <col collapsed="false" customWidth="true" hidden="false" outlineLevel="0" max="5" min="2" style="126" width="15.29"/>
    <col collapsed="false" customWidth="true" hidden="false" outlineLevel="0" max="7" min="6" style="129" width="20.42"/>
    <col collapsed="false" customWidth="true" hidden="false" outlineLevel="0" max="8" min="8" style="130" width="20.42"/>
    <col collapsed="false" customWidth="true" hidden="false" outlineLevel="0" max="9" min="9" style="131" width="20.42"/>
    <col collapsed="false" customWidth="true" hidden="false" outlineLevel="0" max="12" min="10" style="129" width="20.42"/>
    <col collapsed="false" customWidth="true" hidden="false" outlineLevel="0" max="22" min="13" style="98" width="20.42"/>
    <col collapsed="false" customWidth="true" hidden="false" outlineLevel="0" max="23" min="23" style="98" width="21.43"/>
    <col collapsed="false" customWidth="true" hidden="false" outlineLevel="0" max="25" min="24" style="98" width="20.42"/>
    <col collapsed="false" customWidth="true" hidden="false" outlineLevel="0" max="1022" min="26" style="98" width="15.29"/>
    <col collapsed="false" customWidth="true" hidden="false" outlineLevel="0" max="1025" min="1023" style="19" width="11.57"/>
  </cols>
  <sheetData>
    <row r="1" s="111" customFormat="true" ht="140.25" hidden="false" customHeight="false" outlineLevel="0" collapsed="false">
      <c r="A1" s="6" t="s">
        <v>675</v>
      </c>
      <c r="B1" s="6" t="s">
        <v>676</v>
      </c>
      <c r="C1" s="5" t="s">
        <v>2</v>
      </c>
      <c r="D1" s="5" t="s">
        <v>1</v>
      </c>
      <c r="E1" s="6" t="s">
        <v>3</v>
      </c>
      <c r="F1" s="8" t="s">
        <v>6</v>
      </c>
      <c r="G1" s="8" t="s">
        <v>7</v>
      </c>
      <c r="H1" s="9" t="s">
        <v>8</v>
      </c>
      <c r="I1" s="21" t="s">
        <v>9</v>
      </c>
      <c r="J1" s="8" t="s">
        <v>677</v>
      </c>
      <c r="K1" s="8" t="s">
        <v>678</v>
      </c>
      <c r="L1" s="8" t="s">
        <v>679</v>
      </c>
      <c r="M1" s="151" t="s">
        <v>1327</v>
      </c>
      <c r="N1" s="151" t="s">
        <v>1328</v>
      </c>
      <c r="O1" s="151" t="s">
        <v>1329</v>
      </c>
      <c r="P1" s="151" t="s">
        <v>1330</v>
      </c>
      <c r="Q1" s="151" t="s">
        <v>1331</v>
      </c>
      <c r="R1" s="151" t="s">
        <v>1332</v>
      </c>
      <c r="S1" s="151" t="s">
        <v>1333</v>
      </c>
      <c r="T1" s="151" t="s">
        <v>1334</v>
      </c>
      <c r="U1" s="151" t="s">
        <v>1335</v>
      </c>
      <c r="V1" s="151" t="s">
        <v>1336</v>
      </c>
      <c r="W1" s="28" t="s">
        <v>1119</v>
      </c>
      <c r="X1" s="152" t="s">
        <v>1120</v>
      </c>
      <c r="Y1" s="29" t="s">
        <v>700</v>
      </c>
      <c r="AMI1" s="31"/>
      <c r="AMJ1" s="31"/>
    </row>
    <row r="2" s="93" customFormat="true" ht="25.5" hidden="false" customHeight="true" outlineLevel="0" collapsed="false">
      <c r="A2" s="153" t="s">
        <v>1337</v>
      </c>
      <c r="B2" s="34" t="str">
        <f aca="false">IF(A2="","saisir code MAEC (colonne A)",RIGHT(A2,4))</f>
        <v>IAE1</v>
      </c>
      <c r="C2" s="34" t="str">
        <f aca="false">IFERROR(VLOOKUP(LEFT(A2,7),Opérateur_Territoire!$B$2:$D$120,2,0),"à saisir (Opérateur_Territoire)")</f>
        <v>CA 10</v>
      </c>
      <c r="D2" s="34" t="str">
        <f aca="false">LEFT(A2,7)</f>
        <v>GE_10XH</v>
      </c>
      <c r="E2" s="34" t="str">
        <f aca="false">IFERROR(VLOOKUP(LEFT(A2,7),Opérateur_Territoire!$B$2:$D$120,3,0),"à saisir (Opérateur_Territoire)")</f>
        <v>Aube – Herbe, élevage, infrastructures agro-écologiques</v>
      </c>
      <c r="F2" s="35" t="str">
        <f aca="false">IFERROR(VLOOKUP(LEFT(A2,7),Opérateur_Territoire!$B$2:$J$120,6,0),"à saisir (Opérateur_Territoire)")</f>
        <v>Chambre d'agriculture de l'Aube</v>
      </c>
      <c r="G2" s="35" t="str">
        <f aca="false">IFERROR(VLOOKUP(LEFT(A2,7),Opérateur_Territoire!$B$2:$J$120,7,0),"à saisir (Opérateur_Territoire)")</f>
        <v>2 bis rue Jeanne d'Arc – CS 44080 – 10014 TROYES Cedex</v>
      </c>
      <c r="H2" s="35" t="str">
        <f aca="false">IFERROR(VLOOKUP(LEFT(A2,7),Opérateur_Territoire!$B$2:$J$120,8,0),"à saisir (Opérateur_Territoire)")</f>
        <v>06 14 43 79 50</v>
      </c>
      <c r="I2" s="35" t="str">
        <f aca="false">IFERROR(VLOOKUP(LEFT(A2,7),Opérateur_Territoire!$B$2:$J$120,9,0),"à saisir (Opérateur_Territoire)")</f>
        <v>jerome.chaumontet@aube.chambagri.fr</v>
      </c>
      <c r="J2" s="154"/>
      <c r="K2" s="154"/>
      <c r="L2" s="154"/>
      <c r="M2" s="155"/>
      <c r="N2" s="155"/>
      <c r="O2" s="155"/>
      <c r="P2" s="155"/>
      <c r="Q2" s="155"/>
      <c r="R2" s="155"/>
      <c r="S2" s="155"/>
      <c r="T2" s="155"/>
      <c r="U2" s="155"/>
      <c r="V2" s="155"/>
      <c r="W2" s="156"/>
      <c r="X2" s="156"/>
      <c r="Y2" s="156"/>
      <c r="AMI2" s="19"/>
      <c r="AMJ2" s="19"/>
    </row>
    <row r="3" s="93" customFormat="true" ht="25.5" hidden="false" customHeight="true" outlineLevel="0" collapsed="false">
      <c r="A3" s="153" t="s">
        <v>1338</v>
      </c>
      <c r="B3" s="34" t="str">
        <f aca="false">IF(A3="","saisir code MAEC (colonne A)",RIGHT(A3,4))</f>
        <v>IAE1</v>
      </c>
      <c r="C3" s="34" t="str">
        <f aca="false">IFERROR(VLOOKUP(LEFT(A3,7),Opérateur_Territoire!$B$2:$D$120,2,0),"à saisir (Opérateur_Territoire)")</f>
        <v>CA 52</v>
      </c>
      <c r="D3" s="34" t="str">
        <f aca="false">LEFT(A3,7)</f>
        <v>GE_52XH</v>
      </c>
      <c r="E3" s="34" t="str">
        <f aca="false">IFERROR(VLOOKUP(LEFT(A3,7),Opérateur_Territoire!$B$2:$D$120,3,0),"à saisir (Opérateur_Territoire)")</f>
        <v>Haute-Marne – Herbe, élevage, infrastructures agro-écologiques</v>
      </c>
      <c r="F3" s="35" t="str">
        <f aca="false">IFERROR(VLOOKUP(LEFT(A3,7),Opérateur_Territoire!$B$2:$J$120,6,0),"à saisir (Opérateur_Territoire)")</f>
        <v>Chambre d'agriculture de la Haute-Marne</v>
      </c>
      <c r="G3" s="35" t="str">
        <f aca="false">IFERROR(VLOOKUP(LEFT(A3,7),Opérateur_Territoire!$B$2:$J$120,7,0),"à saisir (Opérateur_Territoire)")</f>
        <v>26 avenue du 109° RI – BP 82138 – 52011 CHAUMONT Cedex 09</v>
      </c>
      <c r="H3" s="35" t="str">
        <f aca="false">IFERROR(VLOOKUP(LEFT(A3,7),Opérateur_Territoire!$B$2:$J$120,8,0),"à saisir (Opérateur_Territoire)")</f>
        <v>06.09.75.20.82 – 06.03.91.73.85</v>
      </c>
      <c r="I3" s="35" t="str">
        <f aca="false">IFERROR(VLOOKUP(LEFT(A3,7),Opérateur_Territoire!$B$2:$J$120,9,0),"à saisir (Opérateur_Territoire)")</f>
        <v>cdoubre@haute-marne.chambagri.fr ; jherel@haute-marne.chambagri.fr</v>
      </c>
      <c r="J3" s="154"/>
      <c r="K3" s="154"/>
      <c r="L3" s="154"/>
      <c r="M3" s="155"/>
      <c r="N3" s="155"/>
      <c r="O3" s="155"/>
      <c r="P3" s="155"/>
      <c r="Q3" s="155"/>
      <c r="R3" s="155"/>
      <c r="S3" s="155"/>
      <c r="T3" s="155"/>
      <c r="U3" s="155"/>
      <c r="V3" s="155"/>
      <c r="W3" s="156"/>
      <c r="X3" s="156"/>
      <c r="Y3" s="156"/>
      <c r="AMI3" s="19"/>
      <c r="AMJ3" s="19"/>
    </row>
    <row r="4" s="93" customFormat="true" ht="25.5" hidden="false" customHeight="true" outlineLevel="0" collapsed="false">
      <c r="A4" s="157" t="s">
        <v>1339</v>
      </c>
      <c r="B4" s="34" t="str">
        <f aca="false">IF(A4="","saisir code MAEC (colonne A)",RIGHT(A4,4))</f>
        <v>IAE2</v>
      </c>
      <c r="C4" s="34" t="str">
        <f aca="false">IFERROR(VLOOKUP(LEFT(A4,7),Opérateur_Territoire!$B$2:$D$120,2,0),"à saisir (Opérateur_Territoire)")</f>
        <v>CA 52</v>
      </c>
      <c r="D4" s="34" t="str">
        <f aca="false">LEFT(A4,7)</f>
        <v>GE_52XH</v>
      </c>
      <c r="E4" s="34" t="str">
        <f aca="false">IFERROR(VLOOKUP(LEFT(A4,7),Opérateur_Territoire!$B$2:$D$120,3,0),"à saisir (Opérateur_Territoire)")</f>
        <v>Haute-Marne – Herbe, élevage, infrastructures agro-écologiques</v>
      </c>
      <c r="F4" s="35" t="str">
        <f aca="false">IFERROR(VLOOKUP(LEFT(A4,7),Opérateur_Territoire!$B$2:$J$120,6,0),"à saisir (Opérateur_Territoire)")</f>
        <v>Chambre d'agriculture de la Haute-Marne</v>
      </c>
      <c r="G4" s="35" t="str">
        <f aca="false">IFERROR(VLOOKUP(LEFT(A4,7),Opérateur_Territoire!$B$2:$J$120,7,0),"à saisir (Opérateur_Territoire)")</f>
        <v>26 avenue du 109° RI – BP 82138 – 52011 CHAUMONT Cedex 09</v>
      </c>
      <c r="H4" s="35" t="str">
        <f aca="false">IFERROR(VLOOKUP(LEFT(A4,7),Opérateur_Territoire!$B$2:$J$120,8,0),"à saisir (Opérateur_Territoire)")</f>
        <v>06.09.75.20.82 – 06.03.91.73.85</v>
      </c>
      <c r="I4" s="35" t="str">
        <f aca="false">IFERROR(VLOOKUP(LEFT(A4,7),Opérateur_Territoire!$B$2:$J$120,9,0),"à saisir (Opérateur_Territoire)")</f>
        <v>cdoubre@haute-marne.chambagri.fr ; jherel@haute-marne.chambagri.fr</v>
      </c>
      <c r="J4" s="158"/>
      <c r="K4" s="158"/>
      <c r="L4" s="158"/>
      <c r="M4" s="155"/>
      <c r="N4" s="155"/>
      <c r="O4" s="155"/>
      <c r="P4" s="155"/>
      <c r="Q4" s="159"/>
      <c r="R4" s="155"/>
      <c r="S4" s="159"/>
      <c r="T4" s="159"/>
      <c r="U4" s="155"/>
      <c r="V4" s="159"/>
      <c r="W4" s="160"/>
      <c r="X4" s="160"/>
      <c r="Y4" s="160"/>
      <c r="AMI4" s="19"/>
      <c r="AMJ4" s="19"/>
    </row>
    <row r="5" s="93" customFormat="true" ht="25.5" hidden="false" customHeight="true" outlineLevel="0" collapsed="false">
      <c r="A5" s="157" t="s">
        <v>1340</v>
      </c>
      <c r="B5" s="34" t="str">
        <f aca="false">IF(A5="","saisir code MAEC (colonne A)",RIGHT(A5,4))</f>
        <v>IAE1</v>
      </c>
      <c r="C5" s="34" t="str">
        <f aca="false">IFERROR(VLOOKUP(LEFT(A5,7),Opérateur_Territoire!$B$2:$D$120,2,0),"à saisir (Opérateur_Territoire)")</f>
        <v>CA 88</v>
      </c>
      <c r="D5" s="34" t="str">
        <f aca="false">LEFT(A5,7)</f>
        <v>GE_ATTE</v>
      </c>
      <c r="E5" s="34" t="str">
        <f aca="false">IFERROR(VLOOKUP(LEFT(A5,7),Opérateur_Territoire!$B$2:$D$120,3,0),"à saisir (Opérateur_Territoire)")</f>
        <v>Captage source d’eau de la Chavée à Attignéville (Agence de l’eau Rhin-Meuse)</v>
      </c>
      <c r="F5" s="35" t="str">
        <f aca="false">IFERROR(VLOOKUP(LEFT(A5,7),Opérateur_Territoire!$B$2:$J$120,6,0),"à saisir (Opérateur_Territoire)")</f>
        <v>Chambre d'agriculture des Vosges</v>
      </c>
      <c r="G5" s="35" t="str">
        <f aca="false">IFERROR(VLOOKUP(LEFT(A5,7),Opérateur_Territoire!$B$2:$J$120,7,0),"à saisir (Opérateur_Territoire)")</f>
        <v>17 rue André Vitu - 88026 EPINAL Cedex</v>
      </c>
      <c r="H5" s="35" t="str">
        <f aca="false">IFERROR(VLOOKUP(LEFT(A5,7),Opérateur_Territoire!$B$2:$J$120,8,0),"à saisir (Opérateur_Territoire)")</f>
        <v>06 75 87 57 89</v>
      </c>
      <c r="I5" s="35" t="str">
        <f aca="false">IFERROR(VLOOKUP(LEFT(A5,7),Opérateur_Territoire!$B$2:$J$120,9,0),"à saisir (Opérateur_Territoire)")</f>
        <v>damien.godfroy@vosges.chambagri.fr</v>
      </c>
      <c r="J5" s="158"/>
      <c r="K5" s="158"/>
      <c r="L5" s="158"/>
      <c r="M5" s="155"/>
      <c r="N5" s="155"/>
      <c r="O5" s="155"/>
      <c r="P5" s="155"/>
      <c r="Q5" s="159"/>
      <c r="R5" s="155"/>
      <c r="S5" s="159"/>
      <c r="T5" s="159"/>
      <c r="U5" s="155"/>
      <c r="V5" s="159"/>
      <c r="W5" s="160"/>
      <c r="X5" s="160"/>
      <c r="Y5" s="160"/>
      <c r="AMI5" s="19"/>
      <c r="AMJ5" s="19"/>
    </row>
    <row r="6" s="93" customFormat="true" ht="25.5" hidden="false" customHeight="true" outlineLevel="0" collapsed="false">
      <c r="A6" s="153" t="s">
        <v>1341</v>
      </c>
      <c r="B6" s="34" t="str">
        <f aca="false">IF(A6="","saisir code MAEC (colonne A)",RIGHT(A6,4))</f>
        <v>IAE1</v>
      </c>
      <c r="C6" s="34" t="str">
        <f aca="false">IFERROR(VLOOKUP(LEFT(A6,7),Opérateur_Territoire!$B$2:$D$120,2,0),"à saisir (Opérateur_Territoire)")</f>
        <v>CC Crêtes préardennaises</v>
      </c>
      <c r="D6" s="34" t="str">
        <f aca="false">LEFT(A6,7)</f>
        <v>GE_098N</v>
      </c>
      <c r="E6" s="34" t="str">
        <f aca="false">IFERROR(VLOOKUP(LEFT(A6,7),Opérateur_Territoire!$B$2:$D$120,3,0),"à saisir (Opérateur_Territoire)")</f>
        <v>Site à chiroptères de la vallée de la Bar – Natura 2000 (site 098)</v>
      </c>
      <c r="F6" s="35" t="str">
        <f aca="false">IFERROR(VLOOKUP(LEFT(A6,7),Opérateur_Territoire!$B$2:$J$120,6,0),"à saisir (Opérateur_Territoire)")</f>
        <v>Association ReNArd</v>
      </c>
      <c r="G6" s="35" t="str">
        <f aca="false">IFERROR(VLOOKUP(LEFT(A6,7),Opérateur_Territoire!$B$2:$J$120,7,0),"à saisir (Opérateur_Territoire)")</f>
        <v>3 grande rue – 08430 POIX-TERRON</v>
      </c>
      <c r="H6" s="35" t="str">
        <f aca="false">IFERROR(VLOOKUP(LEFT(A6,7),Opérateur_Territoire!$B$2:$J$120,8,0),"à saisir (Opérateur_Territoire)")</f>
        <v>03 24 33 54 23</v>
      </c>
      <c r="I6" s="35" t="str">
        <f aca="false">IFERROR(VLOOKUP(LEFT(A6,7),Opérateur_Territoire!$B$2:$J$120,9,0),"à saisir (Opérateur_Territoire)")</f>
        <v>contact@renard-asso.org</v>
      </c>
      <c r="J6" s="154"/>
      <c r="K6" s="154"/>
      <c r="L6" s="154"/>
      <c r="M6" s="155"/>
      <c r="N6" s="155"/>
      <c r="O6" s="155"/>
      <c r="P6" s="155"/>
      <c r="Q6" s="155"/>
      <c r="R6" s="155"/>
      <c r="S6" s="155"/>
      <c r="T6" s="155"/>
      <c r="U6" s="155"/>
      <c r="V6" s="155"/>
      <c r="W6" s="156"/>
      <c r="X6" s="156"/>
      <c r="Y6" s="156"/>
      <c r="AMI6" s="19"/>
      <c r="AMJ6" s="19"/>
    </row>
    <row r="7" s="93" customFormat="true" ht="25.5" hidden="false" customHeight="true" outlineLevel="0" collapsed="false">
      <c r="A7" s="153" t="s">
        <v>1342</v>
      </c>
      <c r="B7" s="34" t="str">
        <f aca="false">IF(A7="","saisir code MAEC (colonne A)",RIGHT(A7,4))</f>
        <v>IAE2</v>
      </c>
      <c r="C7" s="34" t="str">
        <f aca="false">IFERROR(VLOOKUP(LEFT(A7,7),Opérateur_Territoire!$B$2:$D$120,2,0),"à saisir (Opérateur_Territoire)")</f>
        <v>CC Crêtes préardennaises</v>
      </c>
      <c r="D7" s="34" t="str">
        <f aca="false">LEFT(A7,7)</f>
        <v>GE_098N</v>
      </c>
      <c r="E7" s="34" t="str">
        <f aca="false">IFERROR(VLOOKUP(LEFT(A7,7),Opérateur_Territoire!$B$2:$D$120,3,0),"à saisir (Opérateur_Territoire)")</f>
        <v>Site à chiroptères de la vallée de la Bar – Natura 2000 (site 098)</v>
      </c>
      <c r="F7" s="35" t="str">
        <f aca="false">IFERROR(VLOOKUP(LEFT(A7,7),Opérateur_Territoire!$B$2:$J$120,6,0),"à saisir (Opérateur_Territoire)")</f>
        <v>Association ReNArd</v>
      </c>
      <c r="G7" s="35" t="str">
        <f aca="false">IFERROR(VLOOKUP(LEFT(A7,7),Opérateur_Territoire!$B$2:$J$120,7,0),"à saisir (Opérateur_Territoire)")</f>
        <v>3 grande rue – 08430 POIX-TERRON</v>
      </c>
      <c r="H7" s="35" t="str">
        <f aca="false">IFERROR(VLOOKUP(LEFT(A7,7),Opérateur_Territoire!$B$2:$J$120,8,0),"à saisir (Opérateur_Territoire)")</f>
        <v>03 24 33 54 23</v>
      </c>
      <c r="I7" s="35" t="str">
        <f aca="false">IFERROR(VLOOKUP(LEFT(A7,7),Opérateur_Territoire!$B$2:$J$120,9,0),"à saisir (Opérateur_Territoire)")</f>
        <v>contact@renard-asso.org</v>
      </c>
      <c r="J7" s="154"/>
      <c r="K7" s="154"/>
      <c r="L7" s="154"/>
      <c r="M7" s="155"/>
      <c r="N7" s="155"/>
      <c r="O7" s="155"/>
      <c r="P7" s="155"/>
      <c r="Q7" s="155"/>
      <c r="R7" s="155"/>
      <c r="S7" s="155"/>
      <c r="T7" s="155"/>
      <c r="U7" s="155"/>
      <c r="V7" s="155"/>
      <c r="W7" s="156"/>
      <c r="X7" s="156"/>
      <c r="Y7" s="156"/>
      <c r="AMI7" s="19"/>
      <c r="AMJ7" s="19"/>
    </row>
    <row r="8" s="93" customFormat="true" ht="25.5" hidden="false" customHeight="true" outlineLevel="0" collapsed="false">
      <c r="A8" s="153" t="s">
        <v>1343</v>
      </c>
      <c r="B8" s="34" t="str">
        <f aca="false">IF(A8="","saisir code MAEC (colonne A)",RIGHT(A8,4))</f>
        <v>IAE1</v>
      </c>
      <c r="C8" s="34" t="str">
        <f aca="false">IFERROR(VLOOKUP(LEFT(A8,7),Opérateur_Territoire!$B$2:$D$120,2,0),"à saisir (Opérateur_Territoire)")</f>
        <v>CC Pays rethelois</v>
      </c>
      <c r="D8" s="34" t="str">
        <f aca="false">LEFT(A8,7)</f>
        <v>GE_208N</v>
      </c>
      <c r="E8" s="34" t="str">
        <f aca="false">IFERROR(VLOOKUP(LEFT(A8,7),Opérateur_Territoire!$B$2:$D$120,3,0),"à saisir (Opérateur_Territoire)")</f>
        <v>Vallée de l’Aisne en aval de Château-Porcien – Natura 2000 (site 208)</v>
      </c>
      <c r="F8" s="35" t="str">
        <f aca="false">IFERROR(VLOOKUP(LEFT(A8,7),Opérateur_Territoire!$B$2:$J$120,6,0),"à saisir (Opérateur_Territoire)")</f>
        <v>Communauté de communes du Pays rethélois</v>
      </c>
      <c r="G8" s="35" t="str">
        <f aca="false">IFERROR(VLOOKUP(LEFT(A8,7),Opérateur_Territoire!$B$2:$J$120,7,0),"à saisir (Opérateur_Territoire)")</f>
        <v>30 avenue de Bourgoin – 08300 SAULT-LES-RETHEL</v>
      </c>
      <c r="H8" s="35" t="str">
        <f aca="false">IFERROR(VLOOKUP(LEFT(A8,7),Opérateur_Territoire!$B$2:$J$120,8,0),"à saisir (Opérateur_Territoire)")</f>
        <v>03 52 10 01 00</v>
      </c>
      <c r="I8" s="35" t="str">
        <f aca="false">IFERROR(VLOOKUP(LEFT(A8,7),Opérateur_Territoire!$B$2:$J$120,9,0),"à saisir (Opérateur_Territoire)")</f>
        <v>accueil@cc-paysrethelois.fr</v>
      </c>
      <c r="J8" s="154"/>
      <c r="K8" s="154"/>
      <c r="L8" s="154"/>
      <c r="M8" s="155"/>
      <c r="N8" s="155"/>
      <c r="O8" s="155"/>
      <c r="P8" s="155"/>
      <c r="Q8" s="155"/>
      <c r="R8" s="155"/>
      <c r="S8" s="155"/>
      <c r="T8" s="155"/>
      <c r="U8" s="155"/>
      <c r="V8" s="155"/>
      <c r="W8" s="156"/>
      <c r="X8" s="156"/>
      <c r="Y8" s="156"/>
      <c r="AMI8" s="19"/>
      <c r="AMJ8" s="19"/>
    </row>
    <row r="9" s="93" customFormat="true" ht="25.5" hidden="false" customHeight="true" outlineLevel="0" collapsed="false">
      <c r="A9" s="153" t="s">
        <v>1344</v>
      </c>
      <c r="B9" s="34" t="str">
        <f aca="false">IF(A9="","saisir code MAEC (colonne A)",RIGHT(A9,4))</f>
        <v>IAE2</v>
      </c>
      <c r="C9" s="34" t="str">
        <f aca="false">IFERROR(VLOOKUP(LEFT(A9,7),Opérateur_Territoire!$B$2:$D$120,2,0),"à saisir (Opérateur_Territoire)")</f>
        <v>CD 54</v>
      </c>
      <c r="D9" s="34" t="str">
        <f aca="false">LEFT(A9,7)</f>
        <v>GE_MEUN</v>
      </c>
      <c r="E9" s="34" t="str">
        <f aca="false">IFERROR(VLOOKUP(LEFT(A9,7),Opérateur_Territoire!$B$2:$D$120,3,0),"à saisir (Opérateur_Territoire)")</f>
        <v>Vallée de la Meurthe de la Voivre à Saint-Clément et tourbière de la Basse Saint-Jean – Natura 2000</v>
      </c>
      <c r="F9" s="35" t="str">
        <f aca="false">IFERROR(VLOOKUP(LEFT(A9,7),Opérateur_Territoire!$B$2:$J$120,6,0),"à saisir (Opérateur_Territoire)")</f>
        <v>Conseil départemental de Meurthe-et-Moselle
Service patrimoine naturel</v>
      </c>
      <c r="G9" s="35" t="str">
        <f aca="false">IFERROR(VLOOKUP(LEFT(A9,7),Opérateur_Territoire!$B$2:$J$120,7,0),"à saisir (Opérateur_Territoire)")</f>
        <v>48 esplanade Jacques-Baudot – CO 90019 – 54035 NANCY cedex</v>
      </c>
      <c r="H9" s="35" t="str">
        <f aca="false">IFERROR(VLOOKUP(LEFT(A9,7),Opérateur_Territoire!$B$2:$J$120,8,0),"à saisir (Opérateur_Territoire)")</f>
        <v>03 83 94 56 52</v>
      </c>
      <c r="I9" s="35" t="str">
        <f aca="false">IFERROR(VLOOKUP(LEFT(A9,7),Opérateur_Territoire!$B$2:$J$120,9,0),"à saisir (Opérateur_Territoire)")</f>
        <v>abailleul@departement54.fr</v>
      </c>
      <c r="J9" s="154"/>
      <c r="K9" s="154"/>
      <c r="L9" s="154"/>
      <c r="M9" s="155"/>
      <c r="N9" s="155"/>
      <c r="O9" s="155"/>
      <c r="P9" s="155"/>
      <c r="Q9" s="155"/>
      <c r="R9" s="155"/>
      <c r="S9" s="155"/>
      <c r="T9" s="155"/>
      <c r="U9" s="155"/>
      <c r="V9" s="155"/>
      <c r="W9" s="156"/>
      <c r="X9" s="156"/>
      <c r="Y9" s="156"/>
      <c r="AMI9" s="19"/>
      <c r="AMJ9" s="19"/>
    </row>
    <row r="10" s="93" customFormat="true" ht="25.5" hidden="false" customHeight="true" outlineLevel="0" collapsed="false">
      <c r="A10" s="153" t="s">
        <v>1345</v>
      </c>
      <c r="B10" s="34" t="str">
        <f aca="false">IF(A10="","saisir code MAEC (colonne A)",RIGHT(A10,4))</f>
        <v>IAE2</v>
      </c>
      <c r="C10" s="34" t="str">
        <f aca="false">IFERROR(VLOOKUP(LEFT(A10,7),Opérateur_Territoire!$B$2:$D$120,2,0),"à saisir (Opérateur_Territoire)")</f>
        <v>CEN Lorraine</v>
      </c>
      <c r="D10" s="34" t="str">
        <f aca="false">LEFT(A10,7)</f>
        <v>GE_BI1N</v>
      </c>
      <c r="E10" s="34" t="str">
        <f aca="false">IFERROR(VLOOKUP(LEFT(A10,7),Opérateur_Territoire!$B$2:$D$120,3,0),"à saisir (Opérateur_Territoire)")</f>
        <v>Plaine et étang du Bischwald – Natura 2000 – Avifaune</v>
      </c>
      <c r="F10" s="35" t="str">
        <f aca="false">IFERROR(VLOOKUP(LEFT(A10,7),Opérateur_Territoire!$B$2:$J$120,6,0),"à saisir (Opérateur_Territoire)")</f>
        <v>Conservatoire d'espaces naturels de Lorraine</v>
      </c>
      <c r="G10" s="35" t="str">
        <f aca="false">IFERROR(VLOOKUP(LEFT(A10,7),Opérateur_Territoire!$B$2:$J$120,7,0),"à saisir (Opérateur_Territoire)")</f>
        <v>3 rue du Président Robert Schuman – 57400 SARREBOURG</v>
      </c>
      <c r="H10" s="35" t="str">
        <f aca="false">IFERROR(VLOOKUP(LEFT(A10,7),Opérateur_Territoire!$B$2:$J$120,8,0),"à saisir (Opérateur_Territoire)")</f>
        <v>06 31 07 42 18</v>
      </c>
      <c r="I10" s="35" t="str">
        <f aca="false">IFERROR(VLOOKUP(LEFT(A10,7),Opérateur_Territoire!$B$2:$J$120,9,0),"à saisir (Opérateur_Territoire)")</f>
        <v>g.schmitt@cen-lorraine.fr</v>
      </c>
      <c r="J10" s="154"/>
      <c r="K10" s="154"/>
      <c r="L10" s="154"/>
      <c r="M10" s="155"/>
      <c r="N10" s="155"/>
      <c r="O10" s="155"/>
      <c r="P10" s="155"/>
      <c r="Q10" s="155"/>
      <c r="R10" s="155"/>
      <c r="S10" s="155"/>
      <c r="T10" s="155"/>
      <c r="U10" s="155"/>
      <c r="V10" s="155"/>
      <c r="W10" s="156"/>
      <c r="X10" s="156"/>
      <c r="Y10" s="156"/>
      <c r="AMI10" s="19"/>
      <c r="AMJ10" s="19"/>
    </row>
    <row r="11" s="93" customFormat="true" ht="25.5" hidden="false" customHeight="true" outlineLevel="0" collapsed="false">
      <c r="A11" s="153" t="s">
        <v>1346</v>
      </c>
      <c r="B11" s="34" t="str">
        <f aca="false">IF(A11="","saisir code MAEC (colonne A)",RIGHT(A11,4))</f>
        <v>IAE2</v>
      </c>
      <c r="C11" s="34" t="str">
        <f aca="false">IFERROR(VLOOKUP(LEFT(A11,7),Opérateur_Territoire!$B$2:$D$120,2,0),"à saisir (Opérateur_Territoire)")</f>
        <v>CEN Lorraine</v>
      </c>
      <c r="D11" s="34" t="str">
        <f aca="false">LEFT(A11,7)</f>
        <v>GE_BI2N</v>
      </c>
      <c r="E11" s="34" t="str">
        <f aca="false">IFERROR(VLOOKUP(LEFT(A11,7),Opérateur_Territoire!$B$2:$D$120,3,0),"à saisir (Opérateur_Territoire)")</f>
        <v>Plaine et étang du Bischwald – Natura 2000 – Damier de la Succise</v>
      </c>
      <c r="F11" s="35" t="str">
        <f aca="false">IFERROR(VLOOKUP(LEFT(A11,7),Opérateur_Territoire!$B$2:$J$120,6,0),"à saisir (Opérateur_Territoire)")</f>
        <v>Conservatoire d'espaces naturels de Lorraine</v>
      </c>
      <c r="G11" s="35" t="str">
        <f aca="false">IFERROR(VLOOKUP(LEFT(A11,7),Opérateur_Territoire!$B$2:$J$120,7,0),"à saisir (Opérateur_Territoire)")</f>
        <v>3 rue du Président Robert Schuman – 57400 SARREBOURG</v>
      </c>
      <c r="H11" s="35" t="str">
        <f aca="false">IFERROR(VLOOKUP(LEFT(A11,7),Opérateur_Territoire!$B$2:$J$120,8,0),"à saisir (Opérateur_Territoire)")</f>
        <v>06 31 07 42 18</v>
      </c>
      <c r="I11" s="35" t="str">
        <f aca="false">IFERROR(VLOOKUP(LEFT(A11,7),Opérateur_Territoire!$B$2:$J$120,9,0),"à saisir (Opérateur_Territoire)")</f>
        <v>g.schmitt@cen-lorraine.fr</v>
      </c>
      <c r="J11" s="154"/>
      <c r="K11" s="154"/>
      <c r="L11" s="154"/>
      <c r="M11" s="155"/>
      <c r="N11" s="155"/>
      <c r="O11" s="155"/>
      <c r="P11" s="155"/>
      <c r="Q11" s="155"/>
      <c r="R11" s="155"/>
      <c r="S11" s="155"/>
      <c r="T11" s="155"/>
      <c r="U11" s="155"/>
      <c r="V11" s="155"/>
      <c r="W11" s="156"/>
      <c r="X11" s="156"/>
      <c r="Y11" s="156"/>
      <c r="AMI11" s="19"/>
      <c r="AMJ11" s="19"/>
    </row>
    <row r="12" s="93" customFormat="true" ht="25.5" hidden="false" customHeight="true" outlineLevel="0" collapsed="false">
      <c r="A12" s="153" t="s">
        <v>1347</v>
      </c>
      <c r="B12" s="34" t="str">
        <f aca="false">IF(A12="","saisir code MAEC (colonne A)",RIGHT(A12,4))</f>
        <v>IAE1</v>
      </c>
      <c r="C12" s="34" t="str">
        <f aca="false">IFERROR(VLOOKUP(LEFT(A12,7),Opérateur_Territoire!$B$2:$D$120,2,0),"à saisir (Opérateur_Territoire)")</f>
        <v>LPO Champagne-Ardenne</v>
      </c>
      <c r="D12" s="34" t="str">
        <f aca="false">LEFT(A12,7)</f>
        <v>GE_211N</v>
      </c>
      <c r="E12" s="34" t="str">
        <f aca="false">IFERROR(VLOOKUP(LEFT(A12,7),Opérateur_Territoire!$B$2:$D$120,3,0),"à saisir (Opérateur_Territoire)")</f>
        <v>Etangs d’Argonne – Natura 2000</v>
      </c>
      <c r="F12" s="35" t="str">
        <f aca="false">IFERROR(VLOOKUP(LEFT(A12,7),Opérateur_Territoire!$B$2:$J$120,6,0),"à saisir (Opérateur_Territoire)")</f>
        <v>LPO Champagne-Ardenne</v>
      </c>
      <c r="G12" s="35" t="str">
        <f aca="false">IFERROR(VLOOKUP(LEFT(A12,7),Opérateur_Territoire!$B$2:$J$120,7,0),"à saisir (Opérateur_Territoire)")</f>
        <v>Der Nature - Ferme des Grands Parts – D 13 – 51290 OUTINES</v>
      </c>
      <c r="H12" s="35" t="str">
        <f aca="false">IFERROR(VLOOKUP(LEFT(A12,7),Opérateur_Territoire!$B$2:$J$120,8,0),"à saisir (Opérateur_Territoire)")</f>
        <v>03.26.72.54.47</v>
      </c>
      <c r="I12" s="35" t="str">
        <f aca="false">IFERROR(VLOOKUP(LEFT(A12,7),Opérateur_Territoire!$B$2:$J$120,9,0),"à saisir (Opérateur_Territoire)")</f>
        <v>julia.dorchymont@lpo.fr</v>
      </c>
      <c r="J12" s="154"/>
      <c r="K12" s="154"/>
      <c r="L12" s="154"/>
      <c r="M12" s="155"/>
      <c r="N12" s="155"/>
      <c r="O12" s="155"/>
      <c r="P12" s="155"/>
      <c r="Q12" s="155"/>
      <c r="R12" s="155"/>
      <c r="S12" s="155"/>
      <c r="T12" s="155"/>
      <c r="U12" s="155"/>
      <c r="V12" s="155"/>
      <c r="W12" s="156"/>
      <c r="X12" s="156"/>
      <c r="Y12" s="156"/>
      <c r="AMI12" s="19"/>
      <c r="AMJ12" s="19"/>
    </row>
    <row r="13" s="93" customFormat="true" ht="25.5" hidden="false" customHeight="true" outlineLevel="0" collapsed="false">
      <c r="A13" s="153" t="s">
        <v>1348</v>
      </c>
      <c r="B13" s="34" t="str">
        <f aca="false">IF(A13="","saisir code MAEC (colonne A)",RIGHT(A13,4))</f>
        <v>IAE2</v>
      </c>
      <c r="C13" s="34" t="str">
        <f aca="false">IFERROR(VLOOKUP(LEFT(A13,7),Opérateur_Territoire!$B$2:$D$120,2,0),"à saisir (Opérateur_Territoire)")</f>
        <v>LPO Champagne-Ardenne</v>
      </c>
      <c r="D13" s="34" t="str">
        <f aca="false">LEFT(A13,7)</f>
        <v>GE_211N</v>
      </c>
      <c r="E13" s="34" t="str">
        <f aca="false">IFERROR(VLOOKUP(LEFT(A13,7),Opérateur_Territoire!$B$2:$D$120,3,0),"à saisir (Opérateur_Territoire)")</f>
        <v>Etangs d’Argonne – Natura 2000</v>
      </c>
      <c r="F13" s="35" t="str">
        <f aca="false">IFERROR(VLOOKUP(LEFT(A13,7),Opérateur_Territoire!$B$2:$J$120,6,0),"à saisir (Opérateur_Territoire)")</f>
        <v>LPO Champagne-Ardenne</v>
      </c>
      <c r="G13" s="35" t="str">
        <f aca="false">IFERROR(VLOOKUP(LEFT(A13,7),Opérateur_Territoire!$B$2:$J$120,7,0),"à saisir (Opérateur_Territoire)")</f>
        <v>Der Nature - Ferme des Grands Parts – D 13 – 51290 OUTINES</v>
      </c>
      <c r="H13" s="35" t="str">
        <f aca="false">IFERROR(VLOOKUP(LEFT(A13,7),Opérateur_Territoire!$B$2:$J$120,8,0),"à saisir (Opérateur_Territoire)")</f>
        <v>03.26.72.54.47</v>
      </c>
      <c r="I13" s="35" t="str">
        <f aca="false">IFERROR(VLOOKUP(LEFT(A13,7),Opérateur_Territoire!$B$2:$J$120,9,0),"à saisir (Opérateur_Territoire)")</f>
        <v>julia.dorchymont@lpo.fr</v>
      </c>
      <c r="J13" s="154"/>
      <c r="K13" s="154"/>
      <c r="L13" s="154"/>
      <c r="M13" s="155"/>
      <c r="N13" s="155"/>
      <c r="O13" s="155"/>
      <c r="P13" s="155"/>
      <c r="Q13" s="155"/>
      <c r="R13" s="155"/>
      <c r="S13" s="155"/>
      <c r="T13" s="155"/>
      <c r="U13" s="155"/>
      <c r="V13" s="155"/>
      <c r="W13" s="156"/>
      <c r="X13" s="156"/>
      <c r="Y13" s="156"/>
      <c r="AMI13" s="19"/>
      <c r="AMJ13" s="19"/>
    </row>
    <row r="14" s="93" customFormat="true" ht="25.5" hidden="false" customHeight="true" outlineLevel="0" collapsed="false">
      <c r="A14" s="153" t="s">
        <v>1349</v>
      </c>
      <c r="B14" s="34" t="str">
        <f aca="false">IF(A14="","saisir code MAEC (colonne A)",RIGHT(A14,4))</f>
        <v>IAE3</v>
      </c>
      <c r="C14" s="34" t="str">
        <f aca="false">IFERROR(VLOOKUP(LEFT(A14,7),Opérateur_Territoire!$B$2:$D$120,2,0),"à saisir (Opérateur_Territoire)")</f>
        <v>LPO Champagne-Ardenne</v>
      </c>
      <c r="D14" s="34" t="str">
        <f aca="false">LEFT(A14,7)</f>
        <v>GE_211N</v>
      </c>
      <c r="E14" s="34" t="str">
        <f aca="false">IFERROR(VLOOKUP(LEFT(A14,7),Opérateur_Territoire!$B$2:$D$120,3,0),"à saisir (Opérateur_Territoire)")</f>
        <v>Etangs d’Argonne – Natura 2000</v>
      </c>
      <c r="F14" s="35" t="str">
        <f aca="false">IFERROR(VLOOKUP(LEFT(A14,7),Opérateur_Territoire!$B$2:$J$120,6,0),"à saisir (Opérateur_Territoire)")</f>
        <v>LPO Champagne-Ardenne</v>
      </c>
      <c r="G14" s="35" t="str">
        <f aca="false">IFERROR(VLOOKUP(LEFT(A14,7),Opérateur_Territoire!$B$2:$J$120,7,0),"à saisir (Opérateur_Territoire)")</f>
        <v>Der Nature - Ferme des Grands Parts – D 13 – 51290 OUTINES</v>
      </c>
      <c r="H14" s="35" t="str">
        <f aca="false">IFERROR(VLOOKUP(LEFT(A14,7),Opérateur_Territoire!$B$2:$J$120,8,0),"à saisir (Opérateur_Territoire)")</f>
        <v>03.26.72.54.47</v>
      </c>
      <c r="I14" s="35" t="str">
        <f aca="false">IFERROR(VLOOKUP(LEFT(A14,7),Opérateur_Territoire!$B$2:$J$120,9,0),"à saisir (Opérateur_Territoire)")</f>
        <v>julia.dorchymont@lpo.fr</v>
      </c>
      <c r="J14" s="154"/>
      <c r="K14" s="154"/>
      <c r="L14" s="154"/>
      <c r="M14" s="155"/>
      <c r="N14" s="155"/>
      <c r="O14" s="155"/>
      <c r="P14" s="155"/>
      <c r="Q14" s="155"/>
      <c r="R14" s="155"/>
      <c r="S14" s="155"/>
      <c r="T14" s="155"/>
      <c r="U14" s="155"/>
      <c r="V14" s="155"/>
      <c r="W14" s="156"/>
      <c r="X14" s="156"/>
      <c r="Y14" s="156"/>
      <c r="AMI14" s="19"/>
      <c r="AMJ14" s="19"/>
    </row>
    <row r="15" s="93" customFormat="true" ht="25.5" hidden="false" customHeight="true" outlineLevel="0" collapsed="false">
      <c r="A15" s="153" t="s">
        <v>1350</v>
      </c>
      <c r="B15" s="34" t="str">
        <f aca="false">IF(A15="","saisir code MAEC (colonne A)",RIGHT(A15,4))</f>
        <v>IAE1</v>
      </c>
      <c r="C15" s="34" t="str">
        <f aca="false">IFERROR(VLOOKUP(LEFT(A15,7),Opérateur_Territoire!$B$2:$D$120,2,0),"à saisir (Opérateur_Territoire)")</f>
        <v>LPO Champagne-Ardenne</v>
      </c>
      <c r="D15" s="34" t="str">
        <f aca="false">LEFT(A15,7)</f>
        <v>GE_DERN</v>
      </c>
      <c r="E15" s="34" t="str">
        <f aca="false">IFERROR(VLOOKUP(LEFT(A15,7),Opérateur_Territoire!$B$2:$D$120,3,0),"à saisir (Opérateur_Territoire)")</f>
        <v>Herbages et cultures autour du lac du Der – Natura 2000</v>
      </c>
      <c r="F15" s="35" t="str">
        <f aca="false">IFERROR(VLOOKUP(LEFT(A15,7),Opérateur_Territoire!$B$2:$J$120,6,0),"à saisir (Opérateur_Territoire)")</f>
        <v>LPO Champagne-Ardenne</v>
      </c>
      <c r="G15" s="35" t="str">
        <f aca="false">IFERROR(VLOOKUP(LEFT(A15,7),Opérateur_Territoire!$B$2:$J$120,7,0),"à saisir (Opérateur_Territoire)")</f>
        <v>Der Nature - Ferme des Grands Parts – D 13 – 51290 OUTINES</v>
      </c>
      <c r="H15" s="35" t="str">
        <f aca="false">IFERROR(VLOOKUP(LEFT(A15,7),Opérateur_Territoire!$B$2:$J$120,8,0),"à saisir (Opérateur_Territoire)")</f>
        <v>03.26.72.54.47</v>
      </c>
      <c r="I15" s="35" t="str">
        <f aca="false">IFERROR(VLOOKUP(LEFT(A15,7),Opérateur_Territoire!$B$2:$J$120,9,0),"à saisir (Opérateur_Territoire)")</f>
        <v>julia.dorchymont@lpo.fr</v>
      </c>
      <c r="J15" s="154"/>
      <c r="K15" s="154"/>
      <c r="L15" s="154"/>
      <c r="M15" s="155"/>
      <c r="N15" s="155"/>
      <c r="O15" s="155"/>
      <c r="P15" s="155"/>
      <c r="Q15" s="155"/>
      <c r="R15" s="155"/>
      <c r="S15" s="155"/>
      <c r="T15" s="155"/>
      <c r="U15" s="155"/>
      <c r="V15" s="155"/>
      <c r="W15" s="156"/>
      <c r="X15" s="156"/>
      <c r="Y15" s="156"/>
      <c r="AMI15" s="19"/>
      <c r="AMJ15" s="19"/>
    </row>
    <row r="16" s="93" customFormat="true" ht="25.5" hidden="false" customHeight="true" outlineLevel="0" collapsed="false">
      <c r="A16" s="153" t="s">
        <v>1351</v>
      </c>
      <c r="B16" s="34" t="str">
        <f aca="false">IF(A16="","saisir code MAEC (colonne A)",RIGHT(A16,4))</f>
        <v>IAE2</v>
      </c>
      <c r="C16" s="34" t="str">
        <f aca="false">IFERROR(VLOOKUP(LEFT(A16,7),Opérateur_Territoire!$B$2:$D$120,2,0),"à saisir (Opérateur_Territoire)")</f>
        <v>LPO Champagne-Ardenne</v>
      </c>
      <c r="D16" s="34" t="str">
        <f aca="false">LEFT(A16,7)</f>
        <v>GE_DERN</v>
      </c>
      <c r="E16" s="34" t="str">
        <f aca="false">IFERROR(VLOOKUP(LEFT(A16,7),Opérateur_Territoire!$B$2:$D$120,3,0),"à saisir (Opérateur_Territoire)")</f>
        <v>Herbages et cultures autour du lac du Der – Natura 2000</v>
      </c>
      <c r="F16" s="35" t="str">
        <f aca="false">IFERROR(VLOOKUP(LEFT(A16,7),Opérateur_Territoire!$B$2:$J$120,6,0),"à saisir (Opérateur_Territoire)")</f>
        <v>LPO Champagne-Ardenne</v>
      </c>
      <c r="G16" s="35" t="str">
        <f aca="false">IFERROR(VLOOKUP(LEFT(A16,7),Opérateur_Territoire!$B$2:$J$120,7,0),"à saisir (Opérateur_Territoire)")</f>
        <v>Der Nature - Ferme des Grands Parts – D 13 – 51290 OUTINES</v>
      </c>
      <c r="H16" s="35" t="str">
        <f aca="false">IFERROR(VLOOKUP(LEFT(A16,7),Opérateur_Territoire!$B$2:$J$120,8,0),"à saisir (Opérateur_Territoire)")</f>
        <v>03.26.72.54.47</v>
      </c>
      <c r="I16" s="35" t="str">
        <f aca="false">IFERROR(VLOOKUP(LEFT(A16,7),Opérateur_Territoire!$B$2:$J$120,9,0),"à saisir (Opérateur_Territoire)")</f>
        <v>julia.dorchymont@lpo.fr</v>
      </c>
      <c r="J16" s="154"/>
      <c r="K16" s="154"/>
      <c r="L16" s="154"/>
      <c r="M16" s="155"/>
      <c r="N16" s="155"/>
      <c r="O16" s="155"/>
      <c r="P16" s="155"/>
      <c r="Q16" s="155"/>
      <c r="R16" s="155"/>
      <c r="S16" s="155"/>
      <c r="T16" s="155"/>
      <c r="U16" s="155"/>
      <c r="V16" s="155"/>
      <c r="W16" s="156"/>
      <c r="X16" s="156"/>
      <c r="Y16" s="156"/>
      <c r="AMI16" s="19"/>
      <c r="AMJ16" s="19"/>
    </row>
    <row r="17" s="93" customFormat="true" ht="25.5" hidden="false" customHeight="true" outlineLevel="0" collapsed="false">
      <c r="A17" s="153" t="s">
        <v>1352</v>
      </c>
      <c r="B17" s="34" t="str">
        <f aca="false">IF(A17="","saisir code MAEC (colonne A)",RIGHT(A17,4))</f>
        <v>IAE3</v>
      </c>
      <c r="C17" s="34" t="str">
        <f aca="false">IFERROR(VLOOKUP(LEFT(A17,7),Opérateur_Territoire!$B$2:$D$120,2,0),"à saisir (Opérateur_Territoire)")</f>
        <v>LPO Champagne-Ardenne</v>
      </c>
      <c r="D17" s="34" t="str">
        <f aca="false">LEFT(A17,7)</f>
        <v>GE_DERN</v>
      </c>
      <c r="E17" s="34" t="str">
        <f aca="false">IFERROR(VLOOKUP(LEFT(A17,7),Opérateur_Territoire!$B$2:$D$120,3,0),"à saisir (Opérateur_Territoire)")</f>
        <v>Herbages et cultures autour du lac du Der – Natura 2000</v>
      </c>
      <c r="F17" s="35" t="str">
        <f aca="false">IFERROR(VLOOKUP(LEFT(A17,7),Opérateur_Territoire!$B$2:$J$120,6,0),"à saisir (Opérateur_Territoire)")</f>
        <v>LPO Champagne-Ardenne</v>
      </c>
      <c r="G17" s="35" t="str">
        <f aca="false">IFERROR(VLOOKUP(LEFT(A17,7),Opérateur_Territoire!$B$2:$J$120,7,0),"à saisir (Opérateur_Territoire)")</f>
        <v>Der Nature - Ferme des Grands Parts – D 13 – 51290 OUTINES</v>
      </c>
      <c r="H17" s="35" t="str">
        <f aca="false">IFERROR(VLOOKUP(LEFT(A17,7),Opérateur_Territoire!$B$2:$J$120,8,0),"à saisir (Opérateur_Territoire)")</f>
        <v>03.26.72.54.47</v>
      </c>
      <c r="I17" s="35" t="str">
        <f aca="false">IFERROR(VLOOKUP(LEFT(A17,7),Opérateur_Territoire!$B$2:$J$120,9,0),"à saisir (Opérateur_Territoire)")</f>
        <v>julia.dorchymont@lpo.fr</v>
      </c>
      <c r="J17" s="154"/>
      <c r="K17" s="154"/>
      <c r="L17" s="154"/>
      <c r="M17" s="155"/>
      <c r="N17" s="155"/>
      <c r="O17" s="155"/>
      <c r="P17" s="155"/>
      <c r="Q17" s="155"/>
      <c r="R17" s="155"/>
      <c r="S17" s="155"/>
      <c r="T17" s="155"/>
      <c r="U17" s="155"/>
      <c r="V17" s="155"/>
      <c r="W17" s="156"/>
      <c r="X17" s="156"/>
      <c r="Y17" s="156"/>
      <c r="AMI17" s="19"/>
      <c r="AMJ17" s="19"/>
    </row>
    <row r="18" s="93" customFormat="true" ht="25.5" hidden="false" customHeight="true" outlineLevel="0" collapsed="false">
      <c r="A18" s="153" t="s">
        <v>1353</v>
      </c>
      <c r="B18" s="34" t="str">
        <f aca="false">IF(A18="","saisir code MAEC (colonne A)",RIGHT(A18,4))</f>
        <v>IAE1</v>
      </c>
      <c r="C18" s="34" t="str">
        <f aca="false">IFERROR(VLOOKUP(LEFT(A18,7),Opérateur_Territoire!$B$2:$D$120,2,0),"à saisir (Opérateur_Territoire)")</f>
        <v>PNR Forêt d’Orient</v>
      </c>
      <c r="D18" s="34" t="str">
        <f aca="false">LEFT(A18,7)</f>
        <v>GE_LFON</v>
      </c>
      <c r="E18" s="34" t="str">
        <f aca="false">IFERROR(VLOOKUP(LEFT(A18,7),Opérateur_Territoire!$B$2:$D$120,3,0),"à saisir (Opérateur_Territoire)")</f>
        <v>Lacs de la Forêt d’Orient – Forêts et clairières des Bas Bois – Natura 2000</v>
      </c>
      <c r="F18" s="35" t="str">
        <f aca="false">IFERROR(VLOOKUP(LEFT(A18,7),Opérateur_Territoire!$B$2:$J$120,6,0),"à saisir (Opérateur_Territoire)")</f>
        <v>Parc naturel régional de la Forêt d'Orient</v>
      </c>
      <c r="G18" s="35" t="str">
        <f aca="false">IFERROR(VLOOKUP(LEFT(A18,7),Opérateur_Territoire!$B$2:$J$120,7,0),"à saisir (Opérateur_Territoire)")</f>
        <v>Maison du Parc – 10220 PINEY</v>
      </c>
      <c r="H18" s="35" t="str">
        <f aca="false">IFERROR(VLOOKUP(LEFT(A18,7),Opérateur_Territoire!$B$2:$J$120,8,0),"à saisir (Opérateur_Territoire)")</f>
        <v>03 25 40 04 15</v>
      </c>
      <c r="I18" s="35" t="str">
        <f aca="false">IFERROR(VLOOKUP(LEFT(A18,7),Opérateur_Territoire!$B$2:$J$120,9,0),"à saisir (Opérateur_Territoire)")</f>
        <v>natura2000@pnrfo.org</v>
      </c>
      <c r="J18" s="154"/>
      <c r="K18" s="154"/>
      <c r="L18" s="154"/>
      <c r="M18" s="155"/>
      <c r="N18" s="155"/>
      <c r="O18" s="155"/>
      <c r="P18" s="155"/>
      <c r="Q18" s="155"/>
      <c r="R18" s="155"/>
      <c r="S18" s="155"/>
      <c r="T18" s="155"/>
      <c r="U18" s="155"/>
      <c r="V18" s="155"/>
      <c r="W18" s="156"/>
      <c r="X18" s="156"/>
      <c r="Y18" s="156"/>
      <c r="AMI18" s="19"/>
      <c r="AMJ18" s="19"/>
    </row>
    <row r="19" s="93" customFormat="true" ht="25.5" hidden="false" customHeight="true" outlineLevel="0" collapsed="false">
      <c r="A19" s="153" t="s">
        <v>1354</v>
      </c>
      <c r="B19" s="34" t="str">
        <f aca="false">IF(A19="","saisir code MAEC (colonne A)",RIGHT(A19,4))</f>
        <v>IAE2</v>
      </c>
      <c r="C19" s="34" t="str">
        <f aca="false">IFERROR(VLOOKUP(LEFT(A19,7),Opérateur_Territoire!$B$2:$D$120,2,0),"à saisir (Opérateur_Territoire)")</f>
        <v>PNR Forêt d’Orient</v>
      </c>
      <c r="D19" s="34" t="str">
        <f aca="false">LEFT(A19,7)</f>
        <v>GE_LFON</v>
      </c>
      <c r="E19" s="34" t="str">
        <f aca="false">IFERROR(VLOOKUP(LEFT(A19,7),Opérateur_Territoire!$B$2:$D$120,3,0),"à saisir (Opérateur_Territoire)")</f>
        <v>Lacs de la Forêt d’Orient – Forêts et clairières des Bas Bois – Natura 2000</v>
      </c>
      <c r="F19" s="35" t="str">
        <f aca="false">IFERROR(VLOOKUP(LEFT(A19,7),Opérateur_Territoire!$B$2:$J$120,6,0),"à saisir (Opérateur_Territoire)")</f>
        <v>Parc naturel régional de la Forêt d'Orient</v>
      </c>
      <c r="G19" s="35" t="str">
        <f aca="false">IFERROR(VLOOKUP(LEFT(A19,7),Opérateur_Territoire!$B$2:$J$120,7,0),"à saisir (Opérateur_Territoire)")</f>
        <v>Maison du Parc – 10220 PINEY</v>
      </c>
      <c r="H19" s="35" t="str">
        <f aca="false">IFERROR(VLOOKUP(LEFT(A19,7),Opérateur_Territoire!$B$2:$J$120,8,0),"à saisir (Opérateur_Territoire)")</f>
        <v>03 25 40 04 15</v>
      </c>
      <c r="I19" s="35" t="str">
        <f aca="false">IFERROR(VLOOKUP(LEFT(A19,7),Opérateur_Territoire!$B$2:$J$120,9,0),"à saisir (Opérateur_Territoire)")</f>
        <v>natura2000@pnrfo.org</v>
      </c>
      <c r="J19" s="154"/>
      <c r="K19" s="154"/>
      <c r="L19" s="154"/>
      <c r="M19" s="155"/>
      <c r="N19" s="155"/>
      <c r="O19" s="155"/>
      <c r="P19" s="155"/>
      <c r="Q19" s="155"/>
      <c r="R19" s="155"/>
      <c r="S19" s="155"/>
      <c r="T19" s="155"/>
      <c r="U19" s="155"/>
      <c r="V19" s="155"/>
      <c r="W19" s="156"/>
      <c r="X19" s="156"/>
      <c r="Y19" s="156"/>
      <c r="AMI19" s="19"/>
      <c r="AMJ19" s="19"/>
    </row>
    <row r="20" s="93" customFormat="true" ht="25.5" hidden="false" customHeight="true" outlineLevel="0" collapsed="false">
      <c r="A20" s="153" t="s">
        <v>1355</v>
      </c>
      <c r="B20" s="34" t="str">
        <f aca="false">IF(A20="","saisir code MAEC (colonne A)",RIGHT(A20,4))</f>
        <v>IAE2</v>
      </c>
      <c r="C20" s="34" t="str">
        <f aca="false">IFERROR(VLOOKUP(LEFT(A20,7),Opérateur_Territoire!$B$2:$D$120,2,0),"à saisir (Opérateur_Territoire)")</f>
        <v>PNR Forêt d’Orient</v>
      </c>
      <c r="D20" s="34" t="str">
        <f aca="false">LEFT(A20,7)</f>
        <v>GE_PFOE</v>
      </c>
      <c r="E20" s="34" t="str">
        <f aca="false">IFERROR(VLOOKUP(LEFT(A20,7),Opérateur_Territoire!$B$2:$D$120,3,0),"à saisir (Opérateur_Territoire)")</f>
        <v>Prairies humides de la Forêt d’Orient (Agence de l'eau Seine-Normandie)</v>
      </c>
      <c r="F20" s="35" t="str">
        <f aca="false">IFERROR(VLOOKUP(LEFT(A20,7),Opérateur_Territoire!$B$2:$J$120,6,0),"à saisir (Opérateur_Territoire)")</f>
        <v>Parc naturel régional de la Forêt d'Orient</v>
      </c>
      <c r="G20" s="35" t="str">
        <f aca="false">IFERROR(VLOOKUP(LEFT(A20,7),Opérateur_Territoire!$B$2:$J$120,7,0),"à saisir (Opérateur_Territoire)")</f>
        <v>Maison du Parc – 10220 PINEY</v>
      </c>
      <c r="H20" s="35" t="str">
        <f aca="false">IFERROR(VLOOKUP(LEFT(A20,7),Opérateur_Territoire!$B$2:$J$120,8,0),"à saisir (Opérateur_Territoire)")</f>
        <v>03 25 40 04 15</v>
      </c>
      <c r="I20" s="35" t="str">
        <f aca="false">IFERROR(VLOOKUP(LEFT(A20,7),Opérateur_Territoire!$B$2:$J$120,9,0),"à saisir (Opérateur_Territoire)")</f>
        <v>agri.environnement@pnrfo.org</v>
      </c>
      <c r="J20" s="154"/>
      <c r="K20" s="154"/>
      <c r="L20" s="154"/>
      <c r="M20" s="155"/>
      <c r="N20" s="155"/>
      <c r="O20" s="155"/>
      <c r="P20" s="155"/>
      <c r="Q20" s="155"/>
      <c r="R20" s="155"/>
      <c r="S20" s="155"/>
      <c r="T20" s="155"/>
      <c r="U20" s="155"/>
      <c r="V20" s="155"/>
      <c r="W20" s="156"/>
      <c r="X20" s="156"/>
      <c r="Y20" s="156"/>
      <c r="AMI20" s="19"/>
      <c r="AMJ20" s="19"/>
    </row>
    <row r="21" s="93" customFormat="true" ht="25.5" hidden="false" customHeight="true" outlineLevel="0" collapsed="false">
      <c r="A21" s="153" t="s">
        <v>1356</v>
      </c>
      <c r="B21" s="34" t="str">
        <f aca="false">IF(A21="","saisir code MAEC (colonne A)",RIGHT(A21,4))</f>
        <v>IAE1</v>
      </c>
      <c r="C21" s="34" t="str">
        <f aca="false">IFERROR(VLOOKUP(LEFT(A21,7),Opérateur_Territoire!$B$2:$D$120,2,0),"à saisir (Opérateur_Territoire)")</f>
        <v>PNR Lorraine</v>
      </c>
      <c r="D21" s="34" t="str">
        <f aca="false">LEFT(A21,7)</f>
        <v>GE_LINN</v>
      </c>
      <c r="E21" s="34" t="str">
        <f aca="false">IFERROR(VLOOKUP(LEFT(A21,7),Opérateur_Territoire!$B$2:$D$120,3,0),"à saisir (Opérateur_Territoire)")</f>
        <v>Etang de Lindre et de Mittersheim – Ketzing – Natura 2000</v>
      </c>
      <c r="F21" s="35" t="str">
        <f aca="false">IFERROR(VLOOKUP(LEFT(A21,7),Opérateur_Territoire!$B$2:$J$120,6,0),"à saisir (Opérateur_Territoire)")</f>
        <v>Parc Naturel Régional de Lorraine</v>
      </c>
      <c r="G21" s="35" t="str">
        <f aca="false">IFERROR(VLOOKUP(LEFT(A21,7),Opérateur_Territoire!$B$2:$J$120,7,0),"à saisir (Opérateur_Territoire)")</f>
        <v>Logis abbatial – 1 rue du quai – CS 80035 – 54702 PONT-A-MOUSSON Cedex</v>
      </c>
      <c r="H21" s="35" t="str">
        <f aca="false">IFERROR(VLOOKUP(LEFT(A21,7),Opérateur_Territoire!$B$2:$J$120,8,0),"à saisir (Opérateur_Territoire)")</f>
        <v>06 42 17 25 33 [06 98 25 58 11 ; 06 98 25 62 27]</v>
      </c>
      <c r="I21" s="35" t="str">
        <f aca="false">IFERROR(VLOOKUP(LEFT(A21,7),Opérateur_Territoire!$B$2:$J$120,9,0),"à saisir (Opérateur_Territoire)")</f>
        <v>etienne.villeneuvedejanti@pnr-lorraine.com [nelly.weber@pnr-lorraine.com ; laure.lebraud@pnr-lorraine.com]</v>
      </c>
      <c r="J21" s="154"/>
      <c r="K21" s="154"/>
      <c r="L21" s="154"/>
      <c r="M21" s="155"/>
      <c r="N21" s="155"/>
      <c r="O21" s="155"/>
      <c r="P21" s="155"/>
      <c r="Q21" s="155"/>
      <c r="R21" s="155"/>
      <c r="S21" s="155"/>
      <c r="T21" s="155"/>
      <c r="U21" s="155"/>
      <c r="V21" s="155"/>
      <c r="W21" s="156"/>
      <c r="X21" s="156"/>
      <c r="Y21" s="156"/>
      <c r="AMI21" s="19"/>
      <c r="AMJ21" s="19"/>
    </row>
    <row r="22" s="93" customFormat="true" ht="25.5" hidden="false" customHeight="true" outlineLevel="0" collapsed="false">
      <c r="A22" s="153" t="s">
        <v>1357</v>
      </c>
      <c r="B22" s="34" t="str">
        <f aca="false">IF(A22="","saisir code MAEC (colonne A)",RIGHT(A22,4))</f>
        <v>IAE2</v>
      </c>
      <c r="C22" s="34" t="str">
        <f aca="false">IFERROR(VLOOKUP(LEFT(A22,7),Opérateur_Territoire!$B$2:$D$120,2,0),"à saisir (Opérateur_Territoire)")</f>
        <v>PNR Lorraine</v>
      </c>
      <c r="D22" s="34" t="str">
        <f aca="false">LEFT(A22,7)</f>
        <v>GE_LINN</v>
      </c>
      <c r="E22" s="34" t="str">
        <f aca="false">IFERROR(VLOOKUP(LEFT(A22,7),Opérateur_Territoire!$B$2:$D$120,3,0),"à saisir (Opérateur_Territoire)")</f>
        <v>Etang de Lindre et de Mittersheim – Ketzing – Natura 2000</v>
      </c>
      <c r="F22" s="35" t="str">
        <f aca="false">IFERROR(VLOOKUP(LEFT(A22,7),Opérateur_Territoire!$B$2:$J$120,6,0),"à saisir (Opérateur_Territoire)")</f>
        <v>Parc Naturel Régional de Lorraine</v>
      </c>
      <c r="G22" s="35" t="str">
        <f aca="false">IFERROR(VLOOKUP(LEFT(A22,7),Opérateur_Territoire!$B$2:$J$120,7,0),"à saisir (Opérateur_Territoire)")</f>
        <v>Logis abbatial – 1 rue du quai – CS 80035 – 54702 PONT-A-MOUSSON Cedex</v>
      </c>
      <c r="H22" s="35" t="str">
        <f aca="false">IFERROR(VLOOKUP(LEFT(A22,7),Opérateur_Territoire!$B$2:$J$120,8,0),"à saisir (Opérateur_Territoire)")</f>
        <v>06 42 17 25 33 [06 98 25 58 11 ; 06 98 25 62 27]</v>
      </c>
      <c r="I22" s="35" t="str">
        <f aca="false">IFERROR(VLOOKUP(LEFT(A22,7),Opérateur_Territoire!$B$2:$J$120,9,0),"à saisir (Opérateur_Territoire)")</f>
        <v>etienne.villeneuvedejanti@pnr-lorraine.com [nelly.weber@pnr-lorraine.com ; laure.lebraud@pnr-lorraine.com]</v>
      </c>
      <c r="J22" s="154"/>
      <c r="K22" s="154"/>
      <c r="L22" s="154"/>
      <c r="M22" s="155"/>
      <c r="N22" s="155"/>
      <c r="O22" s="155"/>
      <c r="P22" s="155"/>
      <c r="Q22" s="155"/>
      <c r="R22" s="155"/>
      <c r="S22" s="155"/>
      <c r="T22" s="155"/>
      <c r="U22" s="155"/>
      <c r="V22" s="155"/>
      <c r="W22" s="156"/>
      <c r="X22" s="156"/>
      <c r="Y22" s="156"/>
      <c r="AMI22" s="19"/>
      <c r="AMJ22" s="19"/>
    </row>
    <row r="23" s="93" customFormat="true" ht="25.5" hidden="false" customHeight="true" outlineLevel="0" collapsed="false">
      <c r="A23" s="153" t="s">
        <v>1358</v>
      </c>
      <c r="B23" s="34" t="str">
        <f aca="false">IF(A23="","saisir code MAEC (colonne A)",RIGHT(A23,4))</f>
        <v>IAE1</v>
      </c>
      <c r="C23" s="34" t="str">
        <f aca="false">IFERROR(VLOOKUP(LEFT(A23,7),Opérateur_Territoire!$B$2:$D$120,2,0),"à saisir (Opérateur_Territoire)")</f>
        <v>PNR Lorraine</v>
      </c>
      <c r="D23" s="34" t="str">
        <f aca="false">LEFT(A23,7)</f>
        <v>GE_MAD2</v>
      </c>
      <c r="E23" s="34" t="str">
        <f aca="false">IFERROR(VLOOKUP(LEFT(A23,7),Opérateur_Territoire!$B$2:$D$120,3,0),"à saisir (Opérateur_Territoire)")</f>
        <v>Lac de Madine élargi – Biodiversité 2 (Agence de l'eau Rhin-Meuse)</v>
      </c>
      <c r="F23" s="35" t="str">
        <f aca="false">IFERROR(VLOOKUP(LEFT(A23,7),Opérateur_Territoire!$B$2:$J$120,6,0),"à saisir (Opérateur_Territoire)")</f>
        <v>Parc Naturel Régional de Lorraine</v>
      </c>
      <c r="G23" s="35" t="str">
        <f aca="false">IFERROR(VLOOKUP(LEFT(A23,7),Opérateur_Territoire!$B$2:$J$120,7,0),"à saisir (Opérateur_Territoire)")</f>
        <v>Logis abbatial – 1 rue du quai – CS 80035 – 54702 PONT-A-MOUSSON Cedex</v>
      </c>
      <c r="H23" s="35" t="str">
        <f aca="false">IFERROR(VLOOKUP(LEFT(A23,7),Opérateur_Territoire!$B$2:$J$120,8,0),"à saisir (Opérateur_Territoire)")</f>
        <v>06 42 17 25 33 [06 98 25 56 75]</v>
      </c>
      <c r="I23" s="35" t="str">
        <f aca="false">IFERROR(VLOOKUP(LEFT(A23,7),Opérateur_Territoire!$B$2:$J$120,9,0),"à saisir (Opérateur_Territoire)")</f>
        <v>etienne.villeneuvedejanti@pnr-lorraine.com [mathieu.junger@pnr-lorraine.com]</v>
      </c>
      <c r="J23" s="154"/>
      <c r="K23" s="154"/>
      <c r="L23" s="154"/>
      <c r="M23" s="155"/>
      <c r="N23" s="155"/>
      <c r="O23" s="155"/>
      <c r="P23" s="155"/>
      <c r="Q23" s="155"/>
      <c r="R23" s="155"/>
      <c r="S23" s="155"/>
      <c r="T23" s="155"/>
      <c r="U23" s="155"/>
      <c r="V23" s="155"/>
      <c r="W23" s="156"/>
      <c r="X23" s="156"/>
      <c r="Y23" s="156"/>
      <c r="AMI23" s="19"/>
      <c r="AMJ23" s="19"/>
    </row>
    <row r="24" s="93" customFormat="true" ht="25.5" hidden="false" customHeight="true" outlineLevel="0" collapsed="false">
      <c r="A24" s="153" t="s">
        <v>1359</v>
      </c>
      <c r="B24" s="34" t="str">
        <f aca="false">IF(A24="","saisir code MAEC (colonne A)",RIGHT(A24,4))</f>
        <v>IAE2</v>
      </c>
      <c r="C24" s="34" t="str">
        <f aca="false">IFERROR(VLOOKUP(LEFT(A24,7),Opérateur_Territoire!$B$2:$D$120,2,0),"à saisir (Opérateur_Territoire)")</f>
        <v>PNR Lorraine</v>
      </c>
      <c r="D24" s="34" t="str">
        <f aca="false">LEFT(A24,7)</f>
        <v>GE_MAD2</v>
      </c>
      <c r="E24" s="34" t="str">
        <f aca="false">IFERROR(VLOOKUP(LEFT(A24,7),Opérateur_Territoire!$B$2:$D$120,3,0),"à saisir (Opérateur_Territoire)")</f>
        <v>Lac de Madine élargi – Biodiversité 2 (Agence de l'eau Rhin-Meuse)</v>
      </c>
      <c r="F24" s="35" t="str">
        <f aca="false">IFERROR(VLOOKUP(LEFT(A24,7),Opérateur_Territoire!$B$2:$J$120,6,0),"à saisir (Opérateur_Territoire)")</f>
        <v>Parc Naturel Régional de Lorraine</v>
      </c>
      <c r="G24" s="35" t="str">
        <f aca="false">IFERROR(VLOOKUP(LEFT(A24,7),Opérateur_Territoire!$B$2:$J$120,7,0),"à saisir (Opérateur_Territoire)")</f>
        <v>Logis abbatial – 1 rue du quai – CS 80035 – 54702 PONT-A-MOUSSON Cedex</v>
      </c>
      <c r="H24" s="35" t="str">
        <f aca="false">IFERROR(VLOOKUP(LEFT(A24,7),Opérateur_Territoire!$B$2:$J$120,8,0),"à saisir (Opérateur_Territoire)")</f>
        <v>06 42 17 25 33 [06 98 25 56 75]</v>
      </c>
      <c r="I24" s="35" t="str">
        <f aca="false">IFERROR(VLOOKUP(LEFT(A24,7),Opérateur_Territoire!$B$2:$J$120,9,0),"à saisir (Opérateur_Territoire)")</f>
        <v>etienne.villeneuvedejanti@pnr-lorraine.com [mathieu.junger@pnr-lorraine.com]</v>
      </c>
      <c r="J24" s="154"/>
      <c r="K24" s="154"/>
      <c r="L24" s="154"/>
      <c r="M24" s="155"/>
      <c r="N24" s="155"/>
      <c r="O24" s="155"/>
      <c r="P24" s="155"/>
      <c r="Q24" s="155"/>
      <c r="R24" s="155"/>
      <c r="S24" s="155"/>
      <c r="T24" s="155"/>
      <c r="U24" s="155"/>
      <c r="V24" s="155"/>
      <c r="W24" s="156"/>
      <c r="X24" s="156"/>
      <c r="Y24" s="156"/>
      <c r="AMI24" s="19"/>
      <c r="AMJ24" s="19"/>
    </row>
    <row r="25" s="93" customFormat="true" ht="25.5" hidden="false" customHeight="true" outlineLevel="0" collapsed="false">
      <c r="A25" s="153" t="s">
        <v>1360</v>
      </c>
      <c r="B25" s="34" t="str">
        <f aca="false">IF(A25="","saisir code MAEC (colonne A)",RIGHT(A25,4))</f>
        <v>IAE1</v>
      </c>
      <c r="C25" s="34" t="str">
        <f aca="false">IFERROR(VLOOKUP(LEFT(A25,7),Opérateur_Territoire!$B$2:$D$120,2,0),"à saisir (Opérateur_Territoire)")</f>
        <v>PNR Lorraine</v>
      </c>
      <c r="D25" s="34" t="str">
        <f aca="false">LEFT(A25,7)</f>
        <v>GE_POLN</v>
      </c>
      <c r="E25" s="34" t="str">
        <f aca="false">IFERROR(VLOOKUP(LEFT(A25,7),Opérateur_Territoire!$B$2:$D$120,3,0),"à saisir (Opérateur_Territoire)")</f>
        <v>Secteur Ouest du PNR de Lorraine – Natura 2000</v>
      </c>
      <c r="F25" s="35" t="str">
        <f aca="false">IFERROR(VLOOKUP(LEFT(A25,7),Opérateur_Territoire!$B$2:$J$120,6,0),"à saisir (Opérateur_Territoire)")</f>
        <v>Parc naturel régional de Lorraine</v>
      </c>
      <c r="G25" s="35" t="str">
        <f aca="false">IFERROR(VLOOKUP(LEFT(A25,7),Opérateur_Territoire!$B$2:$J$120,7,0),"à saisir (Opérateur_Territoire)")</f>
        <v>Logis abbatial – 1 rue du quai – CS 80035 – 54702 PONT-A-MOUSSON Cedex</v>
      </c>
      <c r="H25" s="35" t="str">
        <f aca="false">IFERROR(VLOOKUP(LEFT(A25,7),Opérateur_Territoire!$B$2:$J$120,8,0),"à saisir (Opérateur_Territoire)")</f>
        <v>06 42 17 25 33 [06 98 25 56 75 ; 06 98 25 51 47 ; 06 98 25 62 27]</v>
      </c>
      <c r="I25" s="35" t="str">
        <f aca="false">IFERROR(VLOOKUP(LEFT(A25,7),Opérateur_Territoire!$B$2:$J$120,9,0),"à saisir (Opérateur_Territoire)")</f>
        <v>etienne.villeneuvedejanti@pnr-lorraine.com [johan.claus@pnr-lorraine.com]</v>
      </c>
      <c r="J25" s="154"/>
      <c r="K25" s="154"/>
      <c r="L25" s="154"/>
      <c r="M25" s="155"/>
      <c r="N25" s="155"/>
      <c r="O25" s="155"/>
      <c r="P25" s="155"/>
      <c r="Q25" s="155"/>
      <c r="R25" s="155"/>
      <c r="S25" s="155"/>
      <c r="T25" s="155"/>
      <c r="U25" s="155"/>
      <c r="V25" s="155"/>
      <c r="W25" s="156"/>
      <c r="X25" s="156"/>
      <c r="Y25" s="156"/>
      <c r="AMI25" s="19"/>
      <c r="AMJ25" s="19"/>
    </row>
    <row r="26" s="93" customFormat="true" ht="25.5" hidden="false" customHeight="true" outlineLevel="0" collapsed="false">
      <c r="A26" s="153" t="s">
        <v>1361</v>
      </c>
      <c r="B26" s="34" t="str">
        <f aca="false">IF(A26="","saisir code MAEC (colonne A)",RIGHT(A26,4))</f>
        <v>IAE2</v>
      </c>
      <c r="C26" s="34" t="str">
        <f aca="false">IFERROR(VLOOKUP(LEFT(A26,7),Opérateur_Territoire!$B$2:$D$120,2,0),"à saisir (Opérateur_Territoire)")</f>
        <v>PNR Lorraine</v>
      </c>
      <c r="D26" s="34" t="str">
        <f aca="false">LEFT(A26,7)</f>
        <v>GE_POLN</v>
      </c>
      <c r="E26" s="34" t="str">
        <f aca="false">IFERROR(VLOOKUP(LEFT(A26,7),Opérateur_Territoire!$B$2:$D$120,3,0),"à saisir (Opérateur_Territoire)")</f>
        <v>Secteur Ouest du PNR de Lorraine – Natura 2000</v>
      </c>
      <c r="F26" s="35" t="str">
        <f aca="false">IFERROR(VLOOKUP(LEFT(A26,7),Opérateur_Territoire!$B$2:$J$120,6,0),"à saisir (Opérateur_Territoire)")</f>
        <v>Parc naturel régional de Lorraine</v>
      </c>
      <c r="G26" s="35" t="str">
        <f aca="false">IFERROR(VLOOKUP(LEFT(A26,7),Opérateur_Territoire!$B$2:$J$120,7,0),"à saisir (Opérateur_Territoire)")</f>
        <v>Logis abbatial – 1 rue du quai – CS 80035 – 54702 PONT-A-MOUSSON Cedex</v>
      </c>
      <c r="H26" s="35" t="str">
        <f aca="false">IFERROR(VLOOKUP(LEFT(A26,7),Opérateur_Territoire!$B$2:$J$120,8,0),"à saisir (Opérateur_Territoire)")</f>
        <v>06 42 17 25 33 [06 98 25 56 75 ; 06 98 25 51 47 ; 06 98 25 62 27]</v>
      </c>
      <c r="I26" s="35" t="str">
        <f aca="false">IFERROR(VLOOKUP(LEFT(A26,7),Opérateur_Territoire!$B$2:$J$120,9,0),"à saisir (Opérateur_Territoire)")</f>
        <v>etienne.villeneuvedejanti@pnr-lorraine.com [johan.claus@pnr-lorraine.com]</v>
      </c>
      <c r="J26" s="154"/>
      <c r="K26" s="154"/>
      <c r="L26" s="154"/>
      <c r="M26" s="155"/>
      <c r="N26" s="155"/>
      <c r="O26" s="155"/>
      <c r="P26" s="155"/>
      <c r="Q26" s="155"/>
      <c r="R26" s="155"/>
      <c r="S26" s="155"/>
      <c r="T26" s="155"/>
      <c r="U26" s="155"/>
      <c r="V26" s="155"/>
      <c r="W26" s="156"/>
      <c r="X26" s="156"/>
      <c r="Y26" s="156"/>
      <c r="AMI26" s="19"/>
      <c r="AMJ26" s="19"/>
    </row>
    <row r="27" s="93" customFormat="true" ht="25.5" hidden="false" customHeight="true" outlineLevel="0" collapsed="false">
      <c r="A27" s="153" t="s">
        <v>1362</v>
      </c>
      <c r="B27" s="34" t="str">
        <f aca="false">IF(A27="","saisir code MAEC (colonne A)",RIGHT(A27,4))</f>
        <v>IAE1</v>
      </c>
      <c r="C27" s="34" t="str">
        <f aca="false">IFERROR(VLOOKUP(LEFT(A27,7),Opérateur_Territoire!$B$2:$D$120,2,0),"à saisir (Opérateur_Territoire)")</f>
        <v>PNR Lorraine</v>
      </c>
      <c r="D27" s="34" t="str">
        <f aca="false">LEFT(A27,7)</f>
        <v>GE_SEIN</v>
      </c>
      <c r="E27" s="34" t="str">
        <f aca="false">IFERROR(VLOOKUP(LEFT(A27,7),Opérateur_Territoire!$B$2:$D$120,3,0),"à saisir (Opérateur_Territoire)")</f>
        <v>Vallée de la Seille – Natura 2000</v>
      </c>
      <c r="F27" s="35" t="str">
        <f aca="false">IFERROR(VLOOKUP(LEFT(A27,7),Opérateur_Territoire!$B$2:$J$120,6,0),"à saisir (Opérateur_Territoire)")</f>
        <v>Parc Naturel Régional de Lorraine</v>
      </c>
      <c r="G27" s="35" t="str">
        <f aca="false">IFERROR(VLOOKUP(LEFT(A27,7),Opérateur_Territoire!$B$2:$J$120,7,0),"à saisir (Opérateur_Territoire)")</f>
        <v>Logis abbatial – 1 rue du quai – CS 80035 – 54702 PONT-A-MOUSSON Cedex</v>
      </c>
      <c r="H27" s="35" t="str">
        <f aca="false">IFERROR(VLOOKUP(LEFT(A27,7),Opérateur_Territoire!$B$2:$J$120,8,0),"à saisir (Opérateur_Territoire)")</f>
        <v>06 42 17 25 33 [06 98 25 58 11)</v>
      </c>
      <c r="I27" s="35" t="str">
        <f aca="false">IFERROR(VLOOKUP(LEFT(A27,7),Opérateur_Territoire!$B$2:$J$120,9,0),"à saisir (Opérateur_Territoire)")</f>
        <v>etienne.villeneuvedejanti@pnr-lorraine.com [nelly.weber@pnr-lorraine.com]</v>
      </c>
      <c r="J27" s="154"/>
      <c r="K27" s="154"/>
      <c r="L27" s="154"/>
      <c r="M27" s="155"/>
      <c r="N27" s="155"/>
      <c r="O27" s="155"/>
      <c r="P27" s="155"/>
      <c r="Q27" s="155"/>
      <c r="R27" s="155"/>
      <c r="S27" s="155"/>
      <c r="T27" s="155"/>
      <c r="U27" s="155"/>
      <c r="V27" s="155"/>
      <c r="W27" s="156"/>
      <c r="X27" s="156"/>
      <c r="Y27" s="156"/>
      <c r="AMI27" s="19"/>
      <c r="AMJ27" s="19"/>
    </row>
    <row r="28" s="93" customFormat="true" ht="25.5" hidden="false" customHeight="true" outlineLevel="0" collapsed="false">
      <c r="A28" s="153" t="s">
        <v>1363</v>
      </c>
      <c r="B28" s="34" t="str">
        <f aca="false">IF(A28="","saisir code MAEC (colonne A)",RIGHT(A28,4))</f>
        <v>IAE2</v>
      </c>
      <c r="C28" s="34" t="str">
        <f aca="false">IFERROR(VLOOKUP(LEFT(A28,7),Opérateur_Territoire!$B$2:$D$120,2,0),"à saisir (Opérateur_Territoire)")</f>
        <v>PNR Lorraine</v>
      </c>
      <c r="D28" s="34" t="str">
        <f aca="false">LEFT(A28,7)</f>
        <v>GE_SEIN</v>
      </c>
      <c r="E28" s="34" t="str">
        <f aca="false">IFERROR(VLOOKUP(LEFT(A28,7),Opérateur_Territoire!$B$2:$D$120,3,0),"à saisir (Opérateur_Territoire)")</f>
        <v>Vallée de la Seille – Natura 2000</v>
      </c>
      <c r="F28" s="35" t="str">
        <f aca="false">IFERROR(VLOOKUP(LEFT(A28,7),Opérateur_Territoire!$B$2:$J$120,6,0),"à saisir (Opérateur_Territoire)")</f>
        <v>Parc Naturel Régional de Lorraine</v>
      </c>
      <c r="G28" s="35" t="str">
        <f aca="false">IFERROR(VLOOKUP(LEFT(A28,7),Opérateur_Territoire!$B$2:$J$120,7,0),"à saisir (Opérateur_Territoire)")</f>
        <v>Logis abbatial – 1 rue du quai – CS 80035 – 54702 PONT-A-MOUSSON Cedex</v>
      </c>
      <c r="H28" s="35" t="str">
        <f aca="false">IFERROR(VLOOKUP(LEFT(A28,7),Opérateur_Territoire!$B$2:$J$120,8,0),"à saisir (Opérateur_Territoire)")</f>
        <v>06 42 17 25 33 [06 98 25 58 11)</v>
      </c>
      <c r="I28" s="35" t="str">
        <f aca="false">IFERROR(VLOOKUP(LEFT(A28,7),Opérateur_Territoire!$B$2:$J$120,9,0),"à saisir (Opérateur_Territoire)")</f>
        <v>etienne.villeneuvedejanti@pnr-lorraine.com [nelly.weber@pnr-lorraine.com]</v>
      </c>
      <c r="J28" s="154"/>
      <c r="K28" s="154"/>
      <c r="L28" s="154"/>
      <c r="M28" s="155"/>
      <c r="N28" s="155"/>
      <c r="O28" s="155"/>
      <c r="P28" s="155"/>
      <c r="Q28" s="155"/>
      <c r="R28" s="155"/>
      <c r="S28" s="155"/>
      <c r="T28" s="155"/>
      <c r="U28" s="155"/>
      <c r="V28" s="155"/>
      <c r="W28" s="156"/>
      <c r="X28" s="156"/>
      <c r="Y28" s="156"/>
      <c r="AMI28" s="19"/>
      <c r="AMJ28" s="19"/>
    </row>
    <row r="29" s="93" customFormat="true" ht="25.5" hidden="false" customHeight="true" outlineLevel="0" collapsed="false">
      <c r="A29" s="153" t="s">
        <v>1364</v>
      </c>
      <c r="B29" s="34" t="str">
        <f aca="false">IF(A29="","saisir code MAEC (colonne A)",RIGHT(A29,4))</f>
        <v>IAE1</v>
      </c>
      <c r="C29" s="34" t="str">
        <f aca="false">IFERROR(VLOOKUP(LEFT(A29,7),Opérateur_Territoire!$B$2:$D$120,2,0),"à saisir (Opérateur_Territoire)")</f>
        <v>PNR Vosges du Nord</v>
      </c>
      <c r="D29" s="34" t="str">
        <f aca="false">LEFT(A29,7)</f>
        <v>GE_VA12</v>
      </c>
      <c r="E29" s="34" t="str">
        <f aca="false">IFERROR(VLOOKUP(LEFT(A29,7),Opérateur_Territoire!$B$2:$D$120,3,0),"à saisir (Opérateur_Territoire)")</f>
        <v>Vosges du Nord et Alsace bossue – Biodiversité 2 (Agence de l'eau Rhin-Meuse)</v>
      </c>
      <c r="F29" s="35" t="str">
        <f aca="false">IFERROR(VLOOKUP(LEFT(A29,7),Opérateur_Territoire!$B$2:$J$120,6,0),"à saisir (Opérateur_Territoire)")</f>
        <v>Parc naturel régional des Vosges du nord</v>
      </c>
      <c r="G29" s="35" t="str">
        <f aca="false">IFERROR(VLOOKUP(LEFT(A29,7),Opérateur_Territoire!$B$2:$J$120,7,0),"à saisir (Opérateur_Territoire)")</f>
        <v>Maison du Parc – 2 place du château – 67290 LA PETITE-PIERRE</v>
      </c>
      <c r="H29" s="35" t="str">
        <f aca="false">IFERROR(VLOOKUP(LEFT(A29,7),Opérateur_Territoire!$B$2:$J$120,8,0),"à saisir (Opérateur_Territoire)")</f>
        <v>06 28 10 32 48</v>
      </c>
      <c r="I29" s="35" t="str">
        <f aca="false">IFERROR(VLOOKUP(LEFT(A29,7),Opérateur_Territoire!$B$2:$J$120,9,0),"à saisir (Opérateur_Territoire)")</f>
        <v>l.figuiere@parc-vosges-nord.fr</v>
      </c>
      <c r="J29" s="154"/>
      <c r="K29" s="154"/>
      <c r="L29" s="154"/>
      <c r="M29" s="155"/>
      <c r="N29" s="155"/>
      <c r="O29" s="155"/>
      <c r="P29" s="155"/>
      <c r="Q29" s="155"/>
      <c r="R29" s="155"/>
      <c r="S29" s="155"/>
      <c r="T29" s="155"/>
      <c r="U29" s="155"/>
      <c r="V29" s="155"/>
      <c r="W29" s="156"/>
      <c r="X29" s="156"/>
      <c r="Y29" s="156"/>
      <c r="AMI29" s="19"/>
      <c r="AMJ29" s="19"/>
    </row>
    <row r="30" s="93" customFormat="true" ht="25.5" hidden="false" customHeight="true" outlineLevel="0" collapsed="false">
      <c r="A30" s="153" t="s">
        <v>1365</v>
      </c>
      <c r="B30" s="34" t="str">
        <f aca="false">IF(A30="","saisir code MAEC (colonne A)",RIGHT(A30,4))</f>
        <v>IAE1</v>
      </c>
      <c r="C30" s="34" t="str">
        <f aca="false">IFERROR(VLOOKUP(LEFT(A30,7),Opérateur_Territoire!$B$2:$D$120,2,0),"à saisir (Opérateur_Territoire)")</f>
        <v>PNR Vosges du Nord – AMEM</v>
      </c>
      <c r="D30" s="34" t="str">
        <f aca="false">LEFT(A30,7)</f>
        <v>GE_VM15</v>
      </c>
      <c r="E30" s="34" t="str">
        <f aca="false">IFERROR(VLOOKUP(LEFT(A30,7),Opérateur_Territoire!$B$2:$D$120,3,0),"à saisir (Opérateur_Territoire)")</f>
        <v>Vosges mosellanes – PNR des Vosges du Nord – Biodiversité (Agence de l'eau Rhin-Meuse)</v>
      </c>
      <c r="F30" s="35" t="str">
        <f aca="false">IFERROR(VLOOKUP(LEFT(A30,7),Opérateur_Territoire!$B$2:$J$120,6,0),"à saisir (Opérateur_Territoire)")</f>
        <v>Association mosellane d’économie montagnarde (AMEM)</v>
      </c>
      <c r="G30" s="35" t="str">
        <f aca="false">IFERROR(VLOOKUP(LEFT(A30,7),Opérateur_Territoire!$B$2:$J$120,7,0),"à saisir (Opérateur_Territoire)")</f>
        <v>4 place de la mairie – 57720 VOLMUNSTER</v>
      </c>
      <c r="H30" s="35" t="str">
        <f aca="false">IFERROR(VLOOKUP(LEFT(A30,7),Opérateur_Territoire!$B$2:$J$120,8,0),"à saisir (Opérateur_Territoire)")</f>
        <v>03 72 29 02 61 ; Coordination : 06 51 73 52 81 ; Chargé(e) de mission agroenvironnement : 06 75 68 85 06</v>
      </c>
      <c r="I30" s="35" t="str">
        <f aca="false">IFERROR(VLOOKUP(LEFT(A30,7),Opérateur_Territoire!$B$2:$J$120,9,0),"à saisir (Opérateur_Territoire)")</f>
        <v>amem57@orange.fr</v>
      </c>
      <c r="J30" s="154"/>
      <c r="K30" s="154"/>
      <c r="L30" s="154"/>
      <c r="M30" s="155"/>
      <c r="N30" s="155"/>
      <c r="O30" s="155"/>
      <c r="P30" s="155"/>
      <c r="Q30" s="155"/>
      <c r="R30" s="155"/>
      <c r="S30" s="155"/>
      <c r="T30" s="155"/>
      <c r="U30" s="155"/>
      <c r="V30" s="155"/>
      <c r="W30" s="156"/>
      <c r="X30" s="156"/>
      <c r="Y30" s="156"/>
      <c r="AMI30" s="19"/>
      <c r="AMJ30" s="19"/>
    </row>
    <row r="31" s="93" customFormat="true" ht="25.5" hidden="false" customHeight="true" outlineLevel="0" collapsed="false">
      <c r="A31" s="153" t="s">
        <v>1366</v>
      </c>
      <c r="B31" s="34" t="str">
        <f aca="false">IF(A31="","saisir code MAEC (colonne A)",RIGHT(A31,4))</f>
        <v>IAE2</v>
      </c>
      <c r="C31" s="34" t="str">
        <f aca="false">IFERROR(VLOOKUP(LEFT(A31,7),Opérateur_Territoire!$B$2:$D$120,2,0),"à saisir (Opérateur_Territoire)")</f>
        <v>Syndicat eaux vives 3 Nied</v>
      </c>
      <c r="D31" s="34" t="str">
        <f aca="false">LEFT(A31,7)</f>
        <v>GE_NIHN</v>
      </c>
      <c r="E31" s="34" t="str">
        <f aca="false">IFERROR(VLOOKUP(LEFT(A31,7),Opérateur_Territoire!$B$2:$D$120,3,0),"à saisir (Opérateur_Territoire)")</f>
        <v>Nied halophile – Natura 2000</v>
      </c>
      <c r="F31" s="35" t="str">
        <f aca="false">IFERROR(VLOOKUP(LEFT(A31,7),Opérateur_Territoire!$B$2:$J$120,6,0),"à saisir (Opérateur_Territoire)")</f>
        <v>EPAGE des eaux vives des 3 Nied</v>
      </c>
      <c r="G31" s="35" t="str">
        <f aca="false">IFERROR(VLOOKUP(LEFT(A31,7),Opérateur_Territoire!$B$2:$J$120,7,0),"à saisir (Opérateur_Territoire)")</f>
        <v>Route de Brecklange – 57220 BOULAY-MOSELLE</v>
      </c>
      <c r="H31" s="35" t="str">
        <f aca="false">IFERROR(VLOOKUP(LEFT(A31,7),Opérateur_Territoire!$B$2:$J$120,8,0),"à saisir (Opérateur_Territoire)")</f>
        <v>07 86 71 07 78</v>
      </c>
      <c r="I31" s="35" t="str">
        <f aca="false">IFERROR(VLOOKUP(LEFT(A31,7),Opérateur_Territoire!$B$2:$J$120,9,0),"à saisir (Opérateur_Territoire)")</f>
        <v>maud.colautti@eaux-vives-3nied.fr</v>
      </c>
      <c r="J31" s="154"/>
      <c r="K31" s="154"/>
      <c r="L31" s="154"/>
      <c r="M31" s="155"/>
      <c r="N31" s="155"/>
      <c r="O31" s="155"/>
      <c r="P31" s="155"/>
      <c r="Q31" s="155"/>
      <c r="R31" s="155"/>
      <c r="S31" s="155"/>
      <c r="T31" s="155"/>
      <c r="U31" s="155"/>
      <c r="V31" s="155"/>
      <c r="W31" s="156"/>
      <c r="X31" s="156"/>
      <c r="Y31" s="156"/>
      <c r="AMI31" s="19"/>
      <c r="AMJ31" s="19"/>
    </row>
    <row r="32" s="93" customFormat="true" ht="25.5" hidden="false" customHeight="true" outlineLevel="0" collapsed="false">
      <c r="A32" s="153" t="s">
        <v>1367</v>
      </c>
      <c r="B32" s="34" t="str">
        <f aca="false">IF(A32="","saisir code MAEC (colonne A)",RIGHT(A32,4))</f>
        <v>IAE2</v>
      </c>
      <c r="C32" s="34" t="str">
        <f aca="false">IFERROR(VLOOKUP(LEFT(A32,7),Opérateur_Territoire!$B$2:$D$120,2,0),"à saisir (Opérateur_Territoire)")</f>
        <v>Syndicat eaux vives 3 Nied</v>
      </c>
      <c r="D32" s="34" t="str">
        <f aca="false">LEFT(A32,7)</f>
        <v>GE_NIRN</v>
      </c>
      <c r="E32" s="34" t="str">
        <f aca="false">IFERROR(VLOOKUP(LEFT(A32,7),Opérateur_Territoire!$B$2:$D$120,3,0),"à saisir (Opérateur_Territoire)")</f>
        <v>Vallée de la Nied réunie – Natura 2000</v>
      </c>
      <c r="F32" s="35" t="str">
        <f aca="false">IFERROR(VLOOKUP(LEFT(A32,7),Opérateur_Territoire!$B$2:$J$120,6,0),"à saisir (Opérateur_Territoire)")</f>
        <v>EPAGE des eaux vives des 3 Nied</v>
      </c>
      <c r="G32" s="35" t="str">
        <f aca="false">IFERROR(VLOOKUP(LEFT(A32,7),Opérateur_Territoire!$B$2:$J$120,7,0),"à saisir (Opérateur_Territoire)")</f>
        <v>Route de Brecklange – 57220 BOULAY-MOSELLE</v>
      </c>
      <c r="H32" s="35" t="str">
        <f aca="false">IFERROR(VLOOKUP(LEFT(A32,7),Opérateur_Territoire!$B$2:$J$120,8,0),"à saisir (Opérateur_Territoire)")</f>
        <v>07 86 71 07 78</v>
      </c>
      <c r="I32" s="35" t="str">
        <f aca="false">IFERROR(VLOOKUP(LEFT(A32,7),Opérateur_Territoire!$B$2:$J$120,9,0),"à saisir (Opérateur_Territoire)")</f>
        <v>maud.colautti@eaux-vives-3nied.fr</v>
      </c>
      <c r="J32" s="154"/>
      <c r="K32" s="154"/>
      <c r="L32" s="154"/>
      <c r="M32" s="155"/>
      <c r="N32" s="155"/>
      <c r="O32" s="155"/>
      <c r="P32" s="155"/>
      <c r="Q32" s="155"/>
      <c r="R32" s="155"/>
      <c r="S32" s="155"/>
      <c r="T32" s="155"/>
      <c r="U32" s="155"/>
      <c r="V32" s="155"/>
      <c r="W32" s="156"/>
      <c r="X32" s="156"/>
      <c r="Y32" s="156"/>
      <c r="AMI32" s="19"/>
      <c r="AMJ32" s="19"/>
    </row>
    <row r="33" s="93" customFormat="true" ht="25.5" hidden="false" customHeight="true" outlineLevel="0" collapsed="false">
      <c r="A33" s="153" t="s">
        <v>1368</v>
      </c>
      <c r="B33" s="34" t="str">
        <f aca="false">IF(A33="","saisir code MAEC (colonne A)",RIGHT(A33,4))</f>
        <v>IAE1</v>
      </c>
      <c r="C33" s="34" t="str">
        <f aca="false">IFERROR(VLOOKUP(LEFT(A33,7),Opérateur_Territoire!$B$2:$D$120,2,0),"à saisir (Opérateur_Territoire)")</f>
        <v>Syndicat mixte bassin versant Armançon</v>
      </c>
      <c r="D33" s="34" t="str">
        <f aca="false">LEFT(A33,7)</f>
        <v>GE_ARME</v>
      </c>
      <c r="E33" s="34" t="str">
        <f aca="false">IFERROR(VLOOKUP(LEFT(A33,7),Opérateur_Territoire!$B$2:$D$120,3,0),"à saisir (Opérateur_Territoire)")</f>
        <v>Vallée humide de l’Armance et élevage (Agence de l'eau Seine-Normandie)</v>
      </c>
      <c r="F33" s="35" t="str">
        <f aca="false">IFERROR(VLOOKUP(LEFT(A33,7),Opérateur_Territoire!$B$2:$J$120,6,0),"à saisir (Opérateur_Territoire)")</f>
        <v>Syndicat mixte du bassin versant de l'Armançon (SMBVA) – Mélanie DE WAELE, animatrice agricole</v>
      </c>
      <c r="G33" s="35" t="str">
        <f aca="false">IFERROR(VLOOKUP(LEFT(A33,7),Opérateur_Territoire!$B$2:$J$120,7,0),"à saisir (Opérateur_Territoire)")</f>
        <v>58 ter rue Vaucorbe – 89700 TONNERRE</v>
      </c>
      <c r="H33" s="35" t="str">
        <f aca="false">IFERROR(VLOOKUP(LEFT(A33,7),Opérateur_Territoire!$B$2:$J$120,8,0),"à saisir (Opérateur_Territoire)")</f>
        <v>06.81.03.29.56</v>
      </c>
      <c r="I33" s="35" t="str">
        <f aca="false">IFERROR(VLOOKUP(LEFT(A33,7),Opérateur_Territoire!$B$2:$J$120,9,0),"à saisir (Opérateur_Territoire)")</f>
        <v>melanie.dewaele@bassin-armancon.fr</v>
      </c>
      <c r="J33" s="154"/>
      <c r="K33" s="154"/>
      <c r="L33" s="154"/>
      <c r="M33" s="155"/>
      <c r="N33" s="155"/>
      <c r="O33" s="155"/>
      <c r="P33" s="155"/>
      <c r="Q33" s="155"/>
      <c r="R33" s="155"/>
      <c r="S33" s="155"/>
      <c r="T33" s="155"/>
      <c r="U33" s="155"/>
      <c r="V33" s="155"/>
      <c r="W33" s="156"/>
      <c r="X33" s="156"/>
      <c r="Y33" s="156"/>
      <c r="AMI33" s="19"/>
      <c r="AMJ33" s="19"/>
    </row>
    <row r="34" s="93" customFormat="true" ht="25.5" hidden="false" customHeight="true" outlineLevel="0" collapsed="false">
      <c r="A34" s="153" t="s">
        <v>1369</v>
      </c>
      <c r="B34" s="34" t="str">
        <f aca="false">IF(A34="","saisir code MAEC (colonne A)",RIGHT(A34,4))</f>
        <v>IAE2</v>
      </c>
      <c r="C34" s="34" t="str">
        <f aca="false">IFERROR(VLOOKUP(LEFT(A34,7),Opérateur_Territoire!$B$2:$D$120,2,0),"à saisir (Opérateur_Territoire)")</f>
        <v>Syndicat mixte bassin versant Armançon</v>
      </c>
      <c r="D34" s="34" t="str">
        <f aca="false">LEFT(A34,7)</f>
        <v>GE_ARME</v>
      </c>
      <c r="E34" s="34" t="str">
        <f aca="false">IFERROR(VLOOKUP(LEFT(A34,7),Opérateur_Territoire!$B$2:$D$120,3,0),"à saisir (Opérateur_Territoire)")</f>
        <v>Vallée humide de l’Armance et élevage (Agence de l'eau Seine-Normandie)</v>
      </c>
      <c r="F34" s="35" t="str">
        <f aca="false">IFERROR(VLOOKUP(LEFT(A34,7),Opérateur_Territoire!$B$2:$J$120,6,0),"à saisir (Opérateur_Territoire)")</f>
        <v>Syndicat mixte du bassin versant de l'Armançon (SMBVA) – Mélanie DE WAELE, animatrice agricole</v>
      </c>
      <c r="G34" s="35" t="str">
        <f aca="false">IFERROR(VLOOKUP(LEFT(A34,7),Opérateur_Territoire!$B$2:$J$120,7,0),"à saisir (Opérateur_Territoire)")</f>
        <v>58 ter rue Vaucorbe – 89700 TONNERRE</v>
      </c>
      <c r="H34" s="35" t="str">
        <f aca="false">IFERROR(VLOOKUP(LEFT(A34,7),Opérateur_Territoire!$B$2:$J$120,8,0),"à saisir (Opérateur_Territoire)")</f>
        <v>06.81.03.29.56</v>
      </c>
      <c r="I34" s="35" t="str">
        <f aca="false">IFERROR(VLOOKUP(LEFT(A34,7),Opérateur_Territoire!$B$2:$J$120,9,0),"à saisir (Opérateur_Territoire)")</f>
        <v>melanie.dewaele@bassin-armancon.fr</v>
      </c>
      <c r="J34" s="154"/>
      <c r="K34" s="154"/>
      <c r="L34" s="154"/>
      <c r="M34" s="155"/>
      <c r="N34" s="155"/>
      <c r="O34" s="155"/>
      <c r="P34" s="155"/>
      <c r="Q34" s="155"/>
      <c r="R34" s="155"/>
      <c r="S34" s="155"/>
      <c r="T34" s="155"/>
      <c r="U34" s="155"/>
      <c r="V34" s="155"/>
      <c r="W34" s="156"/>
      <c r="X34" s="156"/>
      <c r="Y34" s="156"/>
      <c r="AMI34" s="19"/>
      <c r="AMJ34" s="19"/>
    </row>
    <row r="35" s="93" customFormat="true" ht="25.5" hidden="false" customHeight="true" outlineLevel="0" collapsed="false">
      <c r="A35" s="161" t="s">
        <v>1370</v>
      </c>
      <c r="B35" s="50" t="str">
        <f aca="false">IF(A35="","saisir code MAEC (colonne A)",RIGHT(A35,4))</f>
        <v>IAE1</v>
      </c>
      <c r="C35" s="50" t="str">
        <f aca="false">IFERROR(VLOOKUP(LEFT(A35,7),Opérateur_Territoire!$B$2:$D$120,2,0),"à saisir (Opérateur_Territoire)")</f>
        <v>à saisir (Opérateur_Territoire)</v>
      </c>
      <c r="D35" s="50" t="str">
        <f aca="false">LEFT(A35,7)</f>
        <v>GE_0001</v>
      </c>
      <c r="E35" s="50" t="str">
        <f aca="false">IFERROR(VLOOKUP(LEFT(A35,7),Opérateur_Territoire!$B$2:$D$120,3,0),"à saisir (Opérateur_Territoire)")</f>
        <v>à saisir (Opérateur_Territoire)</v>
      </c>
      <c r="F35" s="35" t="str">
        <f aca="false">IFERROR(VLOOKUP(LEFT(A35,7),Opérateur_Territoire!$B$2:$J$120,6,0),"à saisir (Opérateur_Territoire)")</f>
        <v>à saisir (Opérateur_Territoire)</v>
      </c>
      <c r="G35" s="35" t="str">
        <f aca="false">IFERROR(VLOOKUP(LEFT(A35,7),Opérateur_Territoire!$B$2:$J$120,7,0),"à saisir (Opérateur_Territoire)")</f>
        <v>à saisir (Opérateur_Territoire)</v>
      </c>
      <c r="H35" s="35" t="str">
        <f aca="false">IFERROR(VLOOKUP(LEFT(A35,7),Opérateur_Territoire!$B$2:$J$120,8,0),"à saisir (Opérateur_Territoire)")</f>
        <v>à saisir (Opérateur_Territoire)</v>
      </c>
      <c r="I35" s="35" t="str">
        <f aca="false">IFERROR(VLOOKUP(LEFT(A35,7),Opérateur_Territoire!$B$2:$J$120,9,0),"à saisir (Opérateur_Territoire)")</f>
        <v>à saisir (Opérateur_Territoire)</v>
      </c>
      <c r="J35" s="158"/>
      <c r="K35" s="158"/>
      <c r="L35" s="158"/>
      <c r="M35" s="155"/>
      <c r="N35" s="155"/>
      <c r="O35" s="155"/>
      <c r="P35" s="155"/>
      <c r="Q35" s="159"/>
      <c r="R35" s="155"/>
      <c r="S35" s="159"/>
      <c r="T35" s="159"/>
      <c r="U35" s="155"/>
      <c r="V35" s="159"/>
      <c r="W35" s="160"/>
      <c r="X35" s="160"/>
      <c r="Y35" s="160"/>
      <c r="AMI35" s="19"/>
      <c r="AMJ35" s="19"/>
    </row>
    <row r="36" s="93" customFormat="true" ht="25.5" hidden="false" customHeight="true" outlineLevel="0" collapsed="false">
      <c r="A36" s="161" t="s">
        <v>1371</v>
      </c>
      <c r="B36" s="50" t="str">
        <f aca="false">IF(A36="","saisir code MAEC (colonne A)",RIGHT(A36,4))</f>
        <v>IAE2</v>
      </c>
      <c r="C36" s="50" t="str">
        <f aca="false">IFERROR(VLOOKUP(LEFT(A36,7),Opérateur_Territoire!$B$2:$D$120,2,0),"à saisir (Opérateur_Territoire)")</f>
        <v>à saisir (Opérateur_Territoire)</v>
      </c>
      <c r="D36" s="50" t="str">
        <f aca="false">LEFT(A36,7)</f>
        <v>GE_0001</v>
      </c>
      <c r="E36" s="50" t="str">
        <f aca="false">IFERROR(VLOOKUP(LEFT(A36,7),Opérateur_Territoire!$B$2:$D$120,3,0),"à saisir (Opérateur_Territoire)")</f>
        <v>à saisir (Opérateur_Territoire)</v>
      </c>
      <c r="F36" s="35" t="str">
        <f aca="false">IFERROR(VLOOKUP(LEFT(A36,7),Opérateur_Territoire!$B$2:$J$120,6,0),"à saisir (Opérateur_Territoire)")</f>
        <v>à saisir (Opérateur_Territoire)</v>
      </c>
      <c r="G36" s="35" t="str">
        <f aca="false">IFERROR(VLOOKUP(LEFT(A36,7),Opérateur_Territoire!$B$2:$J$120,7,0),"à saisir (Opérateur_Territoire)")</f>
        <v>à saisir (Opérateur_Territoire)</v>
      </c>
      <c r="H36" s="35" t="str">
        <f aca="false">IFERROR(VLOOKUP(LEFT(A36,7),Opérateur_Territoire!$B$2:$J$120,8,0),"à saisir (Opérateur_Territoire)")</f>
        <v>à saisir (Opérateur_Territoire)</v>
      </c>
      <c r="I36" s="35" t="str">
        <f aca="false">IFERROR(VLOOKUP(LEFT(A36,7),Opérateur_Territoire!$B$2:$J$120,9,0),"à saisir (Opérateur_Territoire)")</f>
        <v>à saisir (Opérateur_Territoire)</v>
      </c>
      <c r="J36" s="158"/>
      <c r="K36" s="158"/>
      <c r="L36" s="158"/>
      <c r="M36" s="155"/>
      <c r="N36" s="155"/>
      <c r="O36" s="155"/>
      <c r="P36" s="155"/>
      <c r="Q36" s="159"/>
      <c r="R36" s="155"/>
      <c r="S36" s="159"/>
      <c r="T36" s="159"/>
      <c r="U36" s="155"/>
      <c r="V36" s="159"/>
      <c r="W36" s="160"/>
      <c r="X36" s="160"/>
      <c r="Y36" s="160"/>
      <c r="AMI36" s="19"/>
      <c r="AMJ36" s="19"/>
    </row>
    <row r="37" s="93" customFormat="true" ht="25.5" hidden="false" customHeight="true" outlineLevel="0" collapsed="false">
      <c r="A37" s="161"/>
      <c r="B37" s="50" t="str">
        <f aca="false">IF(A37="","saisir code MAEC (colonne A)",RIGHT(A37,4))</f>
        <v>saisir code MAEC (colonne A)</v>
      </c>
      <c r="C37" s="50" t="str">
        <f aca="false">IFERROR(VLOOKUP(LEFT(A37,7),Opérateur_Territoire!$B$2:$D$120,2,0),"à saisir (Opérateur_Territoire)")</f>
        <v>à saisir (Opérateur_Territoire)</v>
      </c>
      <c r="D37" s="50" t="str">
        <f aca="false">LEFT(A37,7)</f>
        <v/>
      </c>
      <c r="E37" s="50" t="str">
        <f aca="false">IFERROR(VLOOKUP(LEFT(A37,7),Opérateur_Territoire!$B$2:$D$120,3,0),"à saisir (Opérateur_Territoire)")</f>
        <v>à saisir (Opérateur_Territoire)</v>
      </c>
      <c r="F37" s="35" t="str">
        <f aca="false">IFERROR(VLOOKUP(LEFT(A37,7),Opérateur_Territoire!$B$2:$J$120,6,0),"à saisir (Opérateur_Territoire)")</f>
        <v>à saisir (Opérateur_Territoire)</v>
      </c>
      <c r="G37" s="35" t="str">
        <f aca="false">IFERROR(VLOOKUP(LEFT(A37,7),Opérateur_Territoire!$B$2:$J$120,7,0),"à saisir (Opérateur_Territoire)")</f>
        <v>à saisir (Opérateur_Territoire)</v>
      </c>
      <c r="H37" s="35" t="str">
        <f aca="false">IFERROR(VLOOKUP(LEFT(A37,7),Opérateur_Territoire!$B$2:$J$120,8,0),"à saisir (Opérateur_Territoire)")</f>
        <v>à saisir (Opérateur_Territoire)</v>
      </c>
      <c r="I37" s="35" t="str">
        <f aca="false">IFERROR(VLOOKUP(LEFT(A37,7),Opérateur_Territoire!$B$2:$J$120,9,0),"à saisir (Opérateur_Territoire)")</f>
        <v>à saisir (Opérateur_Territoire)</v>
      </c>
      <c r="J37" s="158"/>
      <c r="K37" s="158"/>
      <c r="L37" s="158"/>
      <c r="M37" s="155"/>
      <c r="N37" s="155"/>
      <c r="O37" s="155"/>
      <c r="P37" s="155"/>
      <c r="Q37" s="159"/>
      <c r="R37" s="155"/>
      <c r="S37" s="159"/>
      <c r="T37" s="159"/>
      <c r="U37" s="155"/>
      <c r="V37" s="159"/>
      <c r="W37" s="160"/>
      <c r="X37" s="160"/>
      <c r="Y37" s="160"/>
      <c r="AMI37" s="19"/>
      <c r="AMJ37" s="19"/>
    </row>
    <row r="38" s="93" customFormat="true" ht="25.5" hidden="false" customHeight="true" outlineLevel="0" collapsed="false">
      <c r="A38" s="161"/>
      <c r="B38" s="50" t="str">
        <f aca="false">IF(A38="","saisir code MAEC (colonne A)",RIGHT(A38,4))</f>
        <v>saisir code MAEC (colonne A)</v>
      </c>
      <c r="C38" s="50" t="str">
        <f aca="false">IFERROR(VLOOKUP(LEFT(A38,7),Opérateur_Territoire!$B$2:$D$120,2,0),"à saisir (Opérateur_Territoire)")</f>
        <v>à saisir (Opérateur_Territoire)</v>
      </c>
      <c r="D38" s="50" t="str">
        <f aca="false">LEFT(A38,7)</f>
        <v/>
      </c>
      <c r="E38" s="50" t="str">
        <f aca="false">IFERROR(VLOOKUP(LEFT(A38,7),Opérateur_Territoire!$B$2:$D$120,3,0),"à saisir (Opérateur_Territoire)")</f>
        <v>à saisir (Opérateur_Territoire)</v>
      </c>
      <c r="F38" s="35" t="str">
        <f aca="false">IFERROR(VLOOKUP(LEFT(A38,7),Opérateur_Territoire!$B$2:$J$120,6,0),"à saisir (Opérateur_Territoire)")</f>
        <v>à saisir (Opérateur_Territoire)</v>
      </c>
      <c r="G38" s="35" t="str">
        <f aca="false">IFERROR(VLOOKUP(LEFT(A38,7),Opérateur_Territoire!$B$2:$J$120,7,0),"à saisir (Opérateur_Territoire)")</f>
        <v>à saisir (Opérateur_Territoire)</v>
      </c>
      <c r="H38" s="35" t="str">
        <f aca="false">IFERROR(VLOOKUP(LEFT(A38,7),Opérateur_Territoire!$B$2:$J$120,8,0),"à saisir (Opérateur_Territoire)")</f>
        <v>à saisir (Opérateur_Territoire)</v>
      </c>
      <c r="I38" s="35" t="str">
        <f aca="false">IFERROR(VLOOKUP(LEFT(A38,7),Opérateur_Territoire!$B$2:$J$120,9,0),"à saisir (Opérateur_Territoire)")</f>
        <v>à saisir (Opérateur_Territoire)</v>
      </c>
      <c r="J38" s="158"/>
      <c r="K38" s="158"/>
      <c r="L38" s="158"/>
      <c r="M38" s="155"/>
      <c r="N38" s="155"/>
      <c r="O38" s="155"/>
      <c r="P38" s="155"/>
      <c r="Q38" s="159"/>
      <c r="R38" s="155"/>
      <c r="S38" s="159"/>
      <c r="T38" s="159"/>
      <c r="U38" s="155"/>
      <c r="V38" s="159"/>
      <c r="W38" s="160"/>
      <c r="X38" s="160"/>
      <c r="Y38" s="160"/>
      <c r="AMI38" s="19"/>
      <c r="AMJ38" s="19"/>
    </row>
    <row r="39" s="93" customFormat="true" ht="25.5" hidden="false" customHeight="true" outlineLevel="0" collapsed="false">
      <c r="A39" s="161"/>
      <c r="B39" s="50" t="str">
        <f aca="false">IF(A39="","saisir code MAEC (colonne A)",RIGHT(A39,4))</f>
        <v>saisir code MAEC (colonne A)</v>
      </c>
      <c r="C39" s="50" t="str">
        <f aca="false">IFERROR(VLOOKUP(LEFT(A39,7),Opérateur_Territoire!$B$2:$D$120,2,0),"à saisir (Opérateur_Territoire)")</f>
        <v>à saisir (Opérateur_Territoire)</v>
      </c>
      <c r="D39" s="50" t="str">
        <f aca="false">LEFT(A39,7)</f>
        <v/>
      </c>
      <c r="E39" s="50" t="str">
        <f aca="false">IFERROR(VLOOKUP(LEFT(A39,7),Opérateur_Territoire!$B$2:$D$120,3,0),"à saisir (Opérateur_Territoire)")</f>
        <v>à saisir (Opérateur_Territoire)</v>
      </c>
      <c r="F39" s="35" t="str">
        <f aca="false">IFERROR(VLOOKUP(LEFT(A39,7),Opérateur_Territoire!$B$2:$J$120,6,0),"à saisir (Opérateur_Territoire)")</f>
        <v>à saisir (Opérateur_Territoire)</v>
      </c>
      <c r="G39" s="35" t="str">
        <f aca="false">IFERROR(VLOOKUP(LEFT(A39,7),Opérateur_Territoire!$B$2:$J$120,7,0),"à saisir (Opérateur_Territoire)")</f>
        <v>à saisir (Opérateur_Territoire)</v>
      </c>
      <c r="H39" s="35" t="str">
        <f aca="false">IFERROR(VLOOKUP(LEFT(A39,7),Opérateur_Territoire!$B$2:$J$120,8,0),"à saisir (Opérateur_Territoire)")</f>
        <v>à saisir (Opérateur_Territoire)</v>
      </c>
      <c r="I39" s="35" t="str">
        <f aca="false">IFERROR(VLOOKUP(LEFT(A39,7),Opérateur_Territoire!$B$2:$J$120,9,0),"à saisir (Opérateur_Territoire)")</f>
        <v>à saisir (Opérateur_Territoire)</v>
      </c>
      <c r="J39" s="158"/>
      <c r="K39" s="158"/>
      <c r="L39" s="158"/>
      <c r="M39" s="155"/>
      <c r="N39" s="155"/>
      <c r="O39" s="155"/>
      <c r="P39" s="155"/>
      <c r="Q39" s="159"/>
      <c r="R39" s="155"/>
      <c r="S39" s="159"/>
      <c r="T39" s="159"/>
      <c r="U39" s="155"/>
      <c r="V39" s="159"/>
      <c r="W39" s="160"/>
      <c r="X39" s="160"/>
      <c r="Y39" s="160"/>
      <c r="AMI39" s="19"/>
      <c r="AMJ39" s="19"/>
    </row>
    <row r="40" s="93" customFormat="true" ht="25.5" hidden="false" customHeight="true" outlineLevel="0" collapsed="false">
      <c r="A40" s="161"/>
      <c r="B40" s="50" t="str">
        <f aca="false">IF(A40="","saisir code MAEC (colonne A)",RIGHT(A40,4))</f>
        <v>saisir code MAEC (colonne A)</v>
      </c>
      <c r="C40" s="50" t="str">
        <f aca="false">IFERROR(VLOOKUP(LEFT(A40,7),Opérateur_Territoire!$B$2:$D$120,2,0),"à saisir (Opérateur_Territoire)")</f>
        <v>à saisir (Opérateur_Territoire)</v>
      </c>
      <c r="D40" s="50" t="str">
        <f aca="false">LEFT(A40,7)</f>
        <v/>
      </c>
      <c r="E40" s="50" t="str">
        <f aca="false">IFERROR(VLOOKUP(LEFT(A40,7),Opérateur_Territoire!$B$2:$D$120,3,0),"à saisir (Opérateur_Territoire)")</f>
        <v>à saisir (Opérateur_Territoire)</v>
      </c>
      <c r="F40" s="35" t="str">
        <f aca="false">IFERROR(VLOOKUP(LEFT(A40,7),Opérateur_Territoire!$B$2:$J$120,6,0),"à saisir (Opérateur_Territoire)")</f>
        <v>à saisir (Opérateur_Territoire)</v>
      </c>
      <c r="G40" s="35" t="str">
        <f aca="false">IFERROR(VLOOKUP(LEFT(A40,7),Opérateur_Territoire!$B$2:$J$120,7,0),"à saisir (Opérateur_Territoire)")</f>
        <v>à saisir (Opérateur_Territoire)</v>
      </c>
      <c r="H40" s="35" t="str">
        <f aca="false">IFERROR(VLOOKUP(LEFT(A40,7),Opérateur_Territoire!$B$2:$J$120,8,0),"à saisir (Opérateur_Territoire)")</f>
        <v>à saisir (Opérateur_Territoire)</v>
      </c>
      <c r="I40" s="35" t="str">
        <f aca="false">IFERROR(VLOOKUP(LEFT(A40,7),Opérateur_Territoire!$B$2:$J$120,9,0),"à saisir (Opérateur_Territoire)")</f>
        <v>à saisir (Opérateur_Territoire)</v>
      </c>
      <c r="J40" s="158"/>
      <c r="K40" s="158"/>
      <c r="L40" s="158"/>
      <c r="M40" s="155"/>
      <c r="N40" s="155"/>
      <c r="O40" s="155"/>
      <c r="P40" s="155"/>
      <c r="Q40" s="159"/>
      <c r="R40" s="155"/>
      <c r="S40" s="159"/>
      <c r="T40" s="159"/>
      <c r="U40" s="155"/>
      <c r="V40" s="159"/>
      <c r="W40" s="160"/>
      <c r="X40" s="160"/>
      <c r="Y40" s="160"/>
      <c r="AMI40" s="19"/>
      <c r="AMJ40" s="19"/>
    </row>
    <row r="41" s="93" customFormat="true" ht="25.5" hidden="false" customHeight="true" outlineLevel="0" collapsed="false">
      <c r="A41" s="161"/>
      <c r="B41" s="50" t="str">
        <f aca="false">IF(A41="","saisir code MAEC (colonne A)",RIGHT(A41,4))</f>
        <v>saisir code MAEC (colonne A)</v>
      </c>
      <c r="C41" s="50" t="str">
        <f aca="false">IFERROR(VLOOKUP(LEFT(A41,7),Opérateur_Territoire!$B$2:$D$120,2,0),"à saisir (Opérateur_Territoire)")</f>
        <v>à saisir (Opérateur_Territoire)</v>
      </c>
      <c r="D41" s="50" t="str">
        <f aca="false">LEFT(A41,7)</f>
        <v/>
      </c>
      <c r="E41" s="50" t="str">
        <f aca="false">IFERROR(VLOOKUP(LEFT(A41,7),Opérateur_Territoire!$B$2:$D$120,3,0),"à saisir (Opérateur_Territoire)")</f>
        <v>à saisir (Opérateur_Territoire)</v>
      </c>
      <c r="F41" s="35" t="str">
        <f aca="false">IFERROR(VLOOKUP(LEFT(A41,7),Opérateur_Territoire!$B$2:$J$120,6,0),"à saisir (Opérateur_Territoire)")</f>
        <v>à saisir (Opérateur_Territoire)</v>
      </c>
      <c r="G41" s="35" t="str">
        <f aca="false">IFERROR(VLOOKUP(LEFT(A41,7),Opérateur_Territoire!$B$2:$J$120,7,0),"à saisir (Opérateur_Territoire)")</f>
        <v>à saisir (Opérateur_Territoire)</v>
      </c>
      <c r="H41" s="35" t="str">
        <f aca="false">IFERROR(VLOOKUP(LEFT(A41,7),Opérateur_Territoire!$B$2:$J$120,8,0),"à saisir (Opérateur_Territoire)")</f>
        <v>à saisir (Opérateur_Territoire)</v>
      </c>
      <c r="I41" s="35" t="str">
        <f aca="false">IFERROR(VLOOKUP(LEFT(A41,7),Opérateur_Territoire!$B$2:$J$120,9,0),"à saisir (Opérateur_Territoire)")</f>
        <v>à saisir (Opérateur_Territoire)</v>
      </c>
      <c r="J41" s="158"/>
      <c r="K41" s="158"/>
      <c r="L41" s="158"/>
      <c r="M41" s="155"/>
      <c r="N41" s="155"/>
      <c r="O41" s="155"/>
      <c r="P41" s="155"/>
      <c r="Q41" s="159"/>
      <c r="R41" s="155"/>
      <c r="S41" s="159"/>
      <c r="T41" s="159"/>
      <c r="U41" s="155"/>
      <c r="V41" s="159"/>
      <c r="W41" s="160"/>
      <c r="X41" s="160"/>
      <c r="Y41" s="160"/>
      <c r="AMI41" s="19"/>
      <c r="AMJ41" s="19"/>
    </row>
    <row r="42" s="93" customFormat="true" ht="25.5" hidden="false" customHeight="true" outlineLevel="0" collapsed="false">
      <c r="A42" s="161"/>
      <c r="B42" s="50" t="str">
        <f aca="false">IF(A42="","saisir code MAEC (colonne A)",RIGHT(A42,4))</f>
        <v>saisir code MAEC (colonne A)</v>
      </c>
      <c r="C42" s="50" t="str">
        <f aca="false">IFERROR(VLOOKUP(LEFT(A42,7),Opérateur_Territoire!$B$2:$D$120,2,0),"à saisir (Opérateur_Territoire)")</f>
        <v>à saisir (Opérateur_Territoire)</v>
      </c>
      <c r="D42" s="50" t="str">
        <f aca="false">LEFT(A42,7)</f>
        <v/>
      </c>
      <c r="E42" s="50" t="str">
        <f aca="false">IFERROR(VLOOKUP(LEFT(A42,7),Opérateur_Territoire!$B$2:$D$120,3,0),"à saisir (Opérateur_Territoire)")</f>
        <v>à saisir (Opérateur_Territoire)</v>
      </c>
      <c r="F42" s="35" t="str">
        <f aca="false">IFERROR(VLOOKUP(LEFT(A42,7),Opérateur_Territoire!$B$2:$J$120,6,0),"à saisir (Opérateur_Territoire)")</f>
        <v>à saisir (Opérateur_Territoire)</v>
      </c>
      <c r="G42" s="35" t="str">
        <f aca="false">IFERROR(VLOOKUP(LEFT(A42,7),Opérateur_Territoire!$B$2:$J$120,7,0),"à saisir (Opérateur_Territoire)")</f>
        <v>à saisir (Opérateur_Territoire)</v>
      </c>
      <c r="H42" s="35" t="str">
        <f aca="false">IFERROR(VLOOKUP(LEFT(A42,7),Opérateur_Territoire!$B$2:$J$120,8,0),"à saisir (Opérateur_Territoire)")</f>
        <v>à saisir (Opérateur_Territoire)</v>
      </c>
      <c r="I42" s="35" t="str">
        <f aca="false">IFERROR(VLOOKUP(LEFT(A42,7),Opérateur_Territoire!$B$2:$J$120,9,0),"à saisir (Opérateur_Territoire)")</f>
        <v>à saisir (Opérateur_Territoire)</v>
      </c>
      <c r="J42" s="158"/>
      <c r="K42" s="158"/>
      <c r="L42" s="158"/>
      <c r="M42" s="155"/>
      <c r="N42" s="155"/>
      <c r="O42" s="155"/>
      <c r="P42" s="155"/>
      <c r="Q42" s="159"/>
      <c r="R42" s="155"/>
      <c r="S42" s="159"/>
      <c r="T42" s="159"/>
      <c r="U42" s="155"/>
      <c r="V42" s="159"/>
      <c r="W42" s="160"/>
      <c r="X42" s="160"/>
      <c r="Y42" s="160"/>
      <c r="AMI42" s="19"/>
      <c r="AMJ42" s="19"/>
    </row>
    <row r="43" s="93" customFormat="true" ht="25.5" hidden="false" customHeight="true" outlineLevel="0" collapsed="false">
      <c r="A43" s="161"/>
      <c r="B43" s="50" t="str">
        <f aca="false">IF(A43="","saisir code MAEC (colonne A)",RIGHT(A43,4))</f>
        <v>saisir code MAEC (colonne A)</v>
      </c>
      <c r="C43" s="50" t="str">
        <f aca="false">IFERROR(VLOOKUP(LEFT(A43,7),Opérateur_Territoire!$B$2:$D$120,2,0),"à saisir (Opérateur_Territoire)")</f>
        <v>à saisir (Opérateur_Territoire)</v>
      </c>
      <c r="D43" s="50" t="str">
        <f aca="false">LEFT(A43,7)</f>
        <v/>
      </c>
      <c r="E43" s="50" t="str">
        <f aca="false">IFERROR(VLOOKUP(LEFT(A43,7),Opérateur_Territoire!$B$2:$D$120,3,0),"à saisir (Opérateur_Territoire)")</f>
        <v>à saisir (Opérateur_Territoire)</v>
      </c>
      <c r="F43" s="35" t="str">
        <f aca="false">IFERROR(VLOOKUP(LEFT(A43,7),Opérateur_Territoire!$B$2:$J$120,6,0),"à saisir (Opérateur_Territoire)")</f>
        <v>à saisir (Opérateur_Territoire)</v>
      </c>
      <c r="G43" s="35" t="str">
        <f aca="false">IFERROR(VLOOKUP(LEFT(A43,7),Opérateur_Territoire!$B$2:$J$120,7,0),"à saisir (Opérateur_Territoire)")</f>
        <v>à saisir (Opérateur_Territoire)</v>
      </c>
      <c r="H43" s="35" t="str">
        <f aca="false">IFERROR(VLOOKUP(LEFT(A43,7),Opérateur_Territoire!$B$2:$J$120,8,0),"à saisir (Opérateur_Territoire)")</f>
        <v>à saisir (Opérateur_Territoire)</v>
      </c>
      <c r="I43" s="35" t="str">
        <f aca="false">IFERROR(VLOOKUP(LEFT(A43,7),Opérateur_Territoire!$B$2:$J$120,9,0),"à saisir (Opérateur_Territoire)")</f>
        <v>à saisir (Opérateur_Territoire)</v>
      </c>
      <c r="J43" s="158"/>
      <c r="K43" s="158"/>
      <c r="L43" s="158"/>
      <c r="M43" s="155"/>
      <c r="N43" s="155"/>
      <c r="O43" s="155"/>
      <c r="P43" s="155"/>
      <c r="Q43" s="159"/>
      <c r="R43" s="155"/>
      <c r="S43" s="159"/>
      <c r="T43" s="159"/>
      <c r="U43" s="155"/>
      <c r="V43" s="159"/>
      <c r="W43" s="160"/>
      <c r="X43" s="160"/>
      <c r="Y43" s="160"/>
      <c r="AMI43" s="19"/>
      <c r="AMJ43" s="19"/>
    </row>
    <row r="44" s="93" customFormat="true" ht="25.5" hidden="false" customHeight="true" outlineLevel="0" collapsed="false">
      <c r="A44" s="161"/>
      <c r="B44" s="50" t="str">
        <f aca="false">IF(A44="","saisir code MAEC (colonne A)",RIGHT(A44,4))</f>
        <v>saisir code MAEC (colonne A)</v>
      </c>
      <c r="C44" s="50" t="str">
        <f aca="false">IFERROR(VLOOKUP(LEFT(A44,7),Opérateur_Territoire!$B$2:$D$120,2,0),"à saisir (Opérateur_Territoire)")</f>
        <v>à saisir (Opérateur_Territoire)</v>
      </c>
      <c r="D44" s="50" t="str">
        <f aca="false">LEFT(A44,7)</f>
        <v/>
      </c>
      <c r="E44" s="50" t="str">
        <f aca="false">IFERROR(VLOOKUP(LEFT(A44,7),Opérateur_Territoire!$B$2:$D$120,3,0),"à saisir (Opérateur_Territoire)")</f>
        <v>à saisir (Opérateur_Territoire)</v>
      </c>
      <c r="F44" s="35" t="str">
        <f aca="false">IFERROR(VLOOKUP(LEFT(A44,7),Opérateur_Territoire!$B$2:$J$120,6,0),"à saisir (Opérateur_Territoire)")</f>
        <v>à saisir (Opérateur_Territoire)</v>
      </c>
      <c r="G44" s="35" t="str">
        <f aca="false">IFERROR(VLOOKUP(LEFT(A44,7),Opérateur_Territoire!$B$2:$J$120,7,0),"à saisir (Opérateur_Territoire)")</f>
        <v>à saisir (Opérateur_Territoire)</v>
      </c>
      <c r="H44" s="35" t="str">
        <f aca="false">IFERROR(VLOOKUP(LEFT(A44,7),Opérateur_Territoire!$B$2:$J$120,8,0),"à saisir (Opérateur_Territoire)")</f>
        <v>à saisir (Opérateur_Territoire)</v>
      </c>
      <c r="I44" s="35" t="str">
        <f aca="false">IFERROR(VLOOKUP(LEFT(A44,7),Opérateur_Territoire!$B$2:$J$120,9,0),"à saisir (Opérateur_Territoire)")</f>
        <v>à saisir (Opérateur_Territoire)</v>
      </c>
      <c r="J44" s="158"/>
      <c r="K44" s="158"/>
      <c r="L44" s="158"/>
      <c r="M44" s="155"/>
      <c r="N44" s="155"/>
      <c r="O44" s="155"/>
      <c r="P44" s="155"/>
      <c r="Q44" s="159"/>
      <c r="R44" s="155"/>
      <c r="S44" s="159"/>
      <c r="T44" s="159"/>
      <c r="U44" s="155"/>
      <c r="V44" s="159"/>
      <c r="W44" s="160"/>
      <c r="X44" s="160"/>
      <c r="Y44" s="160"/>
      <c r="AMI44" s="19"/>
      <c r="AMJ44" s="19"/>
    </row>
    <row r="45" s="93" customFormat="true" ht="25.5" hidden="false" customHeight="true" outlineLevel="0" collapsed="false">
      <c r="A45" s="161"/>
      <c r="B45" s="50" t="str">
        <f aca="false">IF(A45="","saisir code MAEC (colonne A)",RIGHT(A45,4))</f>
        <v>saisir code MAEC (colonne A)</v>
      </c>
      <c r="C45" s="50" t="str">
        <f aca="false">IFERROR(VLOOKUP(LEFT(A45,7),Opérateur_Territoire!$B$2:$D$120,2,0),"à saisir (Opérateur_Territoire)")</f>
        <v>à saisir (Opérateur_Territoire)</v>
      </c>
      <c r="D45" s="50" t="str">
        <f aca="false">LEFT(A45,7)</f>
        <v/>
      </c>
      <c r="E45" s="50" t="str">
        <f aca="false">IFERROR(VLOOKUP(LEFT(A45,7),Opérateur_Territoire!$B$2:$D$120,3,0),"à saisir (Opérateur_Territoire)")</f>
        <v>à saisir (Opérateur_Territoire)</v>
      </c>
      <c r="F45" s="35" t="str">
        <f aca="false">IFERROR(VLOOKUP(LEFT(A45,7),Opérateur_Territoire!$B$2:$J$120,6,0),"à saisir (Opérateur_Territoire)")</f>
        <v>à saisir (Opérateur_Territoire)</v>
      </c>
      <c r="G45" s="35" t="str">
        <f aca="false">IFERROR(VLOOKUP(LEFT(A45,7),Opérateur_Territoire!$B$2:$J$120,7,0),"à saisir (Opérateur_Territoire)")</f>
        <v>à saisir (Opérateur_Territoire)</v>
      </c>
      <c r="H45" s="35" t="str">
        <f aca="false">IFERROR(VLOOKUP(LEFT(A45,7),Opérateur_Territoire!$B$2:$J$120,8,0),"à saisir (Opérateur_Territoire)")</f>
        <v>à saisir (Opérateur_Territoire)</v>
      </c>
      <c r="I45" s="35" t="str">
        <f aca="false">IFERROR(VLOOKUP(LEFT(A45,7),Opérateur_Territoire!$B$2:$J$120,9,0),"à saisir (Opérateur_Territoire)")</f>
        <v>à saisir (Opérateur_Territoire)</v>
      </c>
      <c r="J45" s="158"/>
      <c r="K45" s="158"/>
      <c r="L45" s="158"/>
      <c r="M45" s="155"/>
      <c r="N45" s="155"/>
      <c r="O45" s="155"/>
      <c r="P45" s="155"/>
      <c r="Q45" s="159"/>
      <c r="R45" s="155"/>
      <c r="S45" s="159"/>
      <c r="T45" s="159"/>
      <c r="U45" s="155"/>
      <c r="V45" s="159"/>
      <c r="W45" s="160"/>
      <c r="X45" s="160"/>
      <c r="Y45" s="160"/>
      <c r="AMI45" s="19"/>
      <c r="AMJ45" s="19"/>
    </row>
    <row r="46" s="93" customFormat="true" ht="25.5" hidden="false" customHeight="true" outlineLevel="0" collapsed="false">
      <c r="A46" s="161"/>
      <c r="B46" s="50" t="str">
        <f aca="false">IF(A46="","saisir code MAEC (colonne A)",RIGHT(A46,4))</f>
        <v>saisir code MAEC (colonne A)</v>
      </c>
      <c r="C46" s="50" t="str">
        <f aca="false">IFERROR(VLOOKUP(LEFT(A46,7),Opérateur_Territoire!$B$2:$D$120,2,0),"à saisir (Opérateur_Territoire)")</f>
        <v>à saisir (Opérateur_Territoire)</v>
      </c>
      <c r="D46" s="50" t="str">
        <f aca="false">LEFT(A46,7)</f>
        <v/>
      </c>
      <c r="E46" s="50" t="str">
        <f aca="false">IFERROR(VLOOKUP(LEFT(A46,7),Opérateur_Territoire!$B$2:$D$120,3,0),"à saisir (Opérateur_Territoire)")</f>
        <v>à saisir (Opérateur_Territoire)</v>
      </c>
      <c r="F46" s="35" t="str">
        <f aca="false">IFERROR(VLOOKUP(LEFT(A46,7),Opérateur_Territoire!$B$2:$J$120,6,0),"à saisir (Opérateur_Territoire)")</f>
        <v>à saisir (Opérateur_Territoire)</v>
      </c>
      <c r="G46" s="35" t="str">
        <f aca="false">IFERROR(VLOOKUP(LEFT(A46,7),Opérateur_Territoire!$B$2:$J$120,7,0),"à saisir (Opérateur_Territoire)")</f>
        <v>à saisir (Opérateur_Territoire)</v>
      </c>
      <c r="H46" s="35" t="str">
        <f aca="false">IFERROR(VLOOKUP(LEFT(A46,7),Opérateur_Territoire!$B$2:$J$120,8,0),"à saisir (Opérateur_Territoire)")</f>
        <v>à saisir (Opérateur_Territoire)</v>
      </c>
      <c r="I46" s="35" t="str">
        <f aca="false">IFERROR(VLOOKUP(LEFT(A46,7),Opérateur_Territoire!$B$2:$J$120,9,0),"à saisir (Opérateur_Territoire)")</f>
        <v>à saisir (Opérateur_Territoire)</v>
      </c>
      <c r="J46" s="158"/>
      <c r="K46" s="158"/>
      <c r="L46" s="158"/>
      <c r="M46" s="155"/>
      <c r="N46" s="155"/>
      <c r="O46" s="155"/>
      <c r="P46" s="155"/>
      <c r="Q46" s="159"/>
      <c r="R46" s="155"/>
      <c r="S46" s="159"/>
      <c r="T46" s="159"/>
      <c r="U46" s="155"/>
      <c r="V46" s="159"/>
      <c r="W46" s="160"/>
      <c r="X46" s="160"/>
      <c r="Y46" s="160"/>
      <c r="AMI46" s="19"/>
      <c r="AMJ46" s="19"/>
    </row>
    <row r="47" s="93" customFormat="true" ht="25.5" hidden="false" customHeight="true" outlineLevel="0" collapsed="false">
      <c r="A47" s="161"/>
      <c r="B47" s="50" t="str">
        <f aca="false">IF(A47="","saisir code MAEC (colonne A)",RIGHT(A47,4))</f>
        <v>saisir code MAEC (colonne A)</v>
      </c>
      <c r="C47" s="50" t="str">
        <f aca="false">IFERROR(VLOOKUP(LEFT(A47,7),Opérateur_Territoire!$B$2:$D$120,2,0),"à saisir (Opérateur_Territoire)")</f>
        <v>à saisir (Opérateur_Territoire)</v>
      </c>
      <c r="D47" s="50" t="str">
        <f aca="false">LEFT(A47,7)</f>
        <v/>
      </c>
      <c r="E47" s="50" t="str">
        <f aca="false">IFERROR(VLOOKUP(LEFT(A47,7),Opérateur_Territoire!$B$2:$D$120,3,0),"à saisir (Opérateur_Territoire)")</f>
        <v>à saisir (Opérateur_Territoire)</v>
      </c>
      <c r="F47" s="35" t="str">
        <f aca="false">IFERROR(VLOOKUP(LEFT(A47,7),Opérateur_Territoire!$B$2:$J$120,6,0),"à saisir (Opérateur_Territoire)")</f>
        <v>à saisir (Opérateur_Territoire)</v>
      </c>
      <c r="G47" s="35" t="str">
        <f aca="false">IFERROR(VLOOKUP(LEFT(A47,7),Opérateur_Territoire!$B$2:$J$120,7,0),"à saisir (Opérateur_Territoire)")</f>
        <v>à saisir (Opérateur_Territoire)</v>
      </c>
      <c r="H47" s="35" t="str">
        <f aca="false">IFERROR(VLOOKUP(LEFT(A47,7),Opérateur_Territoire!$B$2:$J$120,8,0),"à saisir (Opérateur_Territoire)")</f>
        <v>à saisir (Opérateur_Territoire)</v>
      </c>
      <c r="I47" s="35" t="str">
        <f aca="false">IFERROR(VLOOKUP(LEFT(A47,7),Opérateur_Territoire!$B$2:$J$120,9,0),"à saisir (Opérateur_Territoire)")</f>
        <v>à saisir (Opérateur_Territoire)</v>
      </c>
      <c r="J47" s="158"/>
      <c r="K47" s="158"/>
      <c r="L47" s="158"/>
      <c r="M47" s="155"/>
      <c r="N47" s="155"/>
      <c r="O47" s="155"/>
      <c r="P47" s="155"/>
      <c r="Q47" s="159"/>
      <c r="R47" s="155"/>
      <c r="S47" s="159"/>
      <c r="T47" s="159"/>
      <c r="U47" s="155"/>
      <c r="V47" s="159"/>
      <c r="W47" s="160"/>
      <c r="X47" s="160"/>
      <c r="Y47" s="160"/>
      <c r="AMI47" s="19"/>
      <c r="AMJ47" s="19"/>
    </row>
    <row r="48" s="93" customFormat="true" ht="25.5" hidden="false" customHeight="true" outlineLevel="0" collapsed="false">
      <c r="A48" s="161"/>
      <c r="B48" s="50" t="str">
        <f aca="false">IF(A48="","saisir code MAEC (colonne A)",RIGHT(A48,4))</f>
        <v>saisir code MAEC (colonne A)</v>
      </c>
      <c r="C48" s="50" t="str">
        <f aca="false">IFERROR(VLOOKUP(LEFT(A48,7),Opérateur_Territoire!$B$2:$D$120,2,0),"à saisir (Opérateur_Territoire)")</f>
        <v>à saisir (Opérateur_Territoire)</v>
      </c>
      <c r="D48" s="50" t="str">
        <f aca="false">LEFT(A48,7)</f>
        <v/>
      </c>
      <c r="E48" s="50" t="str">
        <f aca="false">IFERROR(VLOOKUP(LEFT(A48,7),Opérateur_Territoire!$B$2:$D$120,3,0),"à saisir (Opérateur_Territoire)")</f>
        <v>à saisir (Opérateur_Territoire)</v>
      </c>
      <c r="F48" s="35" t="str">
        <f aca="false">IFERROR(VLOOKUP(LEFT(A48,7),Opérateur_Territoire!$B$2:$J$120,6,0),"à saisir (Opérateur_Territoire)")</f>
        <v>à saisir (Opérateur_Territoire)</v>
      </c>
      <c r="G48" s="35" t="str">
        <f aca="false">IFERROR(VLOOKUP(LEFT(A48,7),Opérateur_Territoire!$B$2:$J$120,7,0),"à saisir (Opérateur_Territoire)")</f>
        <v>à saisir (Opérateur_Territoire)</v>
      </c>
      <c r="H48" s="35" t="str">
        <f aca="false">IFERROR(VLOOKUP(LEFT(A48,7),Opérateur_Territoire!$B$2:$J$120,8,0),"à saisir (Opérateur_Territoire)")</f>
        <v>à saisir (Opérateur_Territoire)</v>
      </c>
      <c r="I48" s="35" t="str">
        <f aca="false">IFERROR(VLOOKUP(LEFT(A48,7),Opérateur_Territoire!$B$2:$J$120,9,0),"à saisir (Opérateur_Territoire)")</f>
        <v>à saisir (Opérateur_Territoire)</v>
      </c>
      <c r="J48" s="158"/>
      <c r="K48" s="158"/>
      <c r="L48" s="158"/>
      <c r="M48" s="155"/>
      <c r="N48" s="155"/>
      <c r="O48" s="155"/>
      <c r="P48" s="155"/>
      <c r="Q48" s="159"/>
      <c r="R48" s="155"/>
      <c r="S48" s="159"/>
      <c r="T48" s="159"/>
      <c r="U48" s="155"/>
      <c r="V48" s="159"/>
      <c r="W48" s="160"/>
      <c r="X48" s="160"/>
      <c r="Y48" s="160"/>
      <c r="AMI48" s="19"/>
      <c r="AMJ48" s="19"/>
    </row>
    <row r="49" s="93" customFormat="true" ht="25.5" hidden="false" customHeight="true" outlineLevel="0" collapsed="false">
      <c r="A49" s="161"/>
      <c r="B49" s="50" t="str">
        <f aca="false">IF(A49="","saisir code MAEC (colonne A)",RIGHT(A49,4))</f>
        <v>saisir code MAEC (colonne A)</v>
      </c>
      <c r="C49" s="50" t="str">
        <f aca="false">IFERROR(VLOOKUP(LEFT(A49,7),Opérateur_Territoire!$B$2:$D$120,2,0),"à saisir (Opérateur_Territoire)")</f>
        <v>à saisir (Opérateur_Territoire)</v>
      </c>
      <c r="D49" s="50" t="str">
        <f aca="false">LEFT(A49,7)</f>
        <v/>
      </c>
      <c r="E49" s="50" t="str">
        <f aca="false">IFERROR(VLOOKUP(LEFT(A49,7),Opérateur_Territoire!$B$2:$D$120,3,0),"à saisir (Opérateur_Territoire)")</f>
        <v>à saisir (Opérateur_Territoire)</v>
      </c>
      <c r="F49" s="35" t="str">
        <f aca="false">IFERROR(VLOOKUP(LEFT(A49,7),Opérateur_Territoire!$B$2:$J$120,6,0),"à saisir (Opérateur_Territoire)")</f>
        <v>à saisir (Opérateur_Territoire)</v>
      </c>
      <c r="G49" s="35" t="str">
        <f aca="false">IFERROR(VLOOKUP(LEFT(A49,7),Opérateur_Territoire!$B$2:$J$120,7,0),"à saisir (Opérateur_Territoire)")</f>
        <v>à saisir (Opérateur_Territoire)</v>
      </c>
      <c r="H49" s="35" t="str">
        <f aca="false">IFERROR(VLOOKUP(LEFT(A49,7),Opérateur_Territoire!$B$2:$J$120,8,0),"à saisir (Opérateur_Territoire)")</f>
        <v>à saisir (Opérateur_Territoire)</v>
      </c>
      <c r="I49" s="35" t="str">
        <f aca="false">IFERROR(VLOOKUP(LEFT(A49,7),Opérateur_Territoire!$B$2:$J$120,9,0),"à saisir (Opérateur_Territoire)")</f>
        <v>à saisir (Opérateur_Territoire)</v>
      </c>
      <c r="J49" s="158"/>
      <c r="K49" s="158"/>
      <c r="L49" s="158"/>
      <c r="M49" s="155"/>
      <c r="N49" s="155"/>
      <c r="O49" s="155"/>
      <c r="P49" s="155"/>
      <c r="Q49" s="159"/>
      <c r="R49" s="155"/>
      <c r="S49" s="159"/>
      <c r="T49" s="159"/>
      <c r="U49" s="155"/>
      <c r="V49" s="159"/>
      <c r="W49" s="160"/>
      <c r="X49" s="160"/>
      <c r="Y49" s="160"/>
      <c r="AMI49" s="19"/>
      <c r="AMJ49" s="19"/>
    </row>
    <row r="50" s="93" customFormat="true" ht="25.5" hidden="false" customHeight="true" outlineLevel="0" collapsed="false">
      <c r="A50" s="161"/>
      <c r="B50" s="50" t="str">
        <f aca="false">IF(A50="","saisir code MAEC (colonne A)",RIGHT(A50,4))</f>
        <v>saisir code MAEC (colonne A)</v>
      </c>
      <c r="C50" s="50" t="str">
        <f aca="false">IFERROR(VLOOKUP(LEFT(A50,7),Opérateur_Territoire!$B$2:$D$120,2,0),"à saisir (Opérateur_Territoire)")</f>
        <v>à saisir (Opérateur_Territoire)</v>
      </c>
      <c r="D50" s="50" t="str">
        <f aca="false">LEFT(A50,7)</f>
        <v/>
      </c>
      <c r="E50" s="50" t="str">
        <f aca="false">IFERROR(VLOOKUP(LEFT(A50,7),Opérateur_Territoire!$B$2:$D$120,3,0),"à saisir (Opérateur_Territoire)")</f>
        <v>à saisir (Opérateur_Territoire)</v>
      </c>
      <c r="F50" s="35" t="str">
        <f aca="false">IFERROR(VLOOKUP(LEFT(A50,7),Opérateur_Territoire!$B$2:$J$120,6,0),"à saisir (Opérateur_Territoire)")</f>
        <v>à saisir (Opérateur_Territoire)</v>
      </c>
      <c r="G50" s="35" t="str">
        <f aca="false">IFERROR(VLOOKUP(LEFT(A50,7),Opérateur_Territoire!$B$2:$J$120,7,0),"à saisir (Opérateur_Territoire)")</f>
        <v>à saisir (Opérateur_Territoire)</v>
      </c>
      <c r="H50" s="35" t="str">
        <f aca="false">IFERROR(VLOOKUP(LEFT(A50,7),Opérateur_Territoire!$B$2:$J$120,8,0),"à saisir (Opérateur_Territoire)")</f>
        <v>à saisir (Opérateur_Territoire)</v>
      </c>
      <c r="I50" s="35" t="str">
        <f aca="false">IFERROR(VLOOKUP(LEFT(A50,7),Opérateur_Territoire!$B$2:$J$120,9,0),"à saisir (Opérateur_Territoire)")</f>
        <v>à saisir (Opérateur_Territoire)</v>
      </c>
      <c r="J50" s="158"/>
      <c r="K50" s="158"/>
      <c r="L50" s="158"/>
      <c r="M50" s="155"/>
      <c r="N50" s="155"/>
      <c r="O50" s="155"/>
      <c r="P50" s="155"/>
      <c r="Q50" s="159"/>
      <c r="R50" s="155"/>
      <c r="S50" s="159"/>
      <c r="T50" s="159"/>
      <c r="U50" s="155"/>
      <c r="V50" s="159"/>
      <c r="W50" s="160"/>
      <c r="X50" s="160"/>
      <c r="Y50" s="160"/>
      <c r="AMI50" s="19"/>
      <c r="AMJ50" s="19"/>
    </row>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row r="1001" customFormat="false" ht="12.75" hidden="false" customHeight="true" outlineLevel="0" collapsed="false"/>
    <row r="1002" customFormat="false" ht="12.75" hidden="false" customHeight="true" outlineLevel="0" collapsed="false"/>
    <row r="1003" customFormat="false" ht="12.75" hidden="false" customHeight="true" outlineLevel="0" collapsed="false"/>
    <row r="1004" customFormat="false" ht="12.75" hidden="false" customHeight="true" outlineLevel="0" collapsed="false"/>
    <row r="1005" customFormat="false" ht="12.75" hidden="false" customHeight="true" outlineLevel="0" collapsed="false"/>
    <row r="1006" customFormat="false" ht="12.75" hidden="false" customHeight="true" outlineLevel="0" collapsed="false"/>
    <row r="1007" customFormat="false" ht="12.75" hidden="false" customHeight="true" outlineLevel="0" collapsed="false"/>
    <row r="1008" customFormat="false" ht="12.75" hidden="false" customHeight="true" outlineLevel="0" collapsed="false"/>
    <row r="1009" customFormat="false" ht="12.75" hidden="false" customHeight="true" outlineLevel="0" collapsed="false"/>
    <row r="1010" customFormat="false" ht="12.75" hidden="false" customHeight="true" outlineLevel="0" collapsed="false"/>
    <row r="1011" customFormat="false" ht="12.75" hidden="false" customHeight="true" outlineLevel="0" collapsed="false"/>
    <row r="1012" customFormat="false" ht="12.75" hidden="false" customHeight="true" outlineLevel="0" collapsed="false"/>
    <row r="1013" customFormat="false" ht="12.75" hidden="false" customHeight="true" outlineLevel="0" collapsed="false"/>
    <row r="1014" customFormat="false" ht="12.75" hidden="false" customHeight="true" outlineLevel="0" collapsed="false"/>
    <row r="1015" customFormat="false" ht="12.75" hidden="false" customHeight="true" outlineLevel="0" collapsed="false"/>
    <row r="1016" customFormat="false" ht="12.75" hidden="false" customHeight="true" outlineLevel="0" collapsed="false"/>
    <row r="1017" customFormat="false" ht="12.75" hidden="false" customHeight="true" outlineLevel="0" collapsed="false"/>
    <row r="1018" customFormat="false" ht="12.75" hidden="false" customHeight="true" outlineLevel="0" collapsed="false"/>
    <row r="1019" customFormat="false" ht="12.75" hidden="false" customHeight="true" outlineLevel="0" collapsed="false"/>
    <row r="1020" customFormat="false" ht="12.75" hidden="false" customHeight="true" outlineLevel="0" collapsed="false"/>
    <row r="1021" customFormat="false" ht="12.75" hidden="false" customHeight="true" outlineLevel="0" collapsed="false"/>
    <row r="1022" customFormat="false" ht="12.75" hidden="false" customHeight="true" outlineLevel="0" collapsed="false"/>
    <row r="1023" customFormat="false" ht="12.75" hidden="false" customHeight="true" outlineLevel="0" collapsed="false"/>
    <row r="1024" customFormat="false" ht="12.75" hidden="false" customHeight="true" outlineLevel="0" collapsed="false"/>
    <row r="1025" customFormat="false" ht="12.75" hidden="false" customHeight="true" outlineLevel="0" collapsed="false"/>
    <row r="1026" customFormat="false" ht="12.75" hidden="false" customHeight="true" outlineLevel="0" collapsed="false"/>
    <row r="1027" customFormat="false" ht="12.75" hidden="false" customHeight="true" outlineLevel="0" collapsed="false"/>
    <row r="1028" customFormat="false" ht="12.75" hidden="false" customHeight="true" outlineLevel="0" collapsed="false"/>
    <row r="1029" customFormat="false" ht="12.75" hidden="false" customHeight="true" outlineLevel="0" collapsed="false"/>
    <row r="1030" customFormat="false" ht="12.75" hidden="false" customHeight="true" outlineLevel="0" collapsed="false"/>
    <row r="1031" customFormat="false" ht="12.75" hidden="false" customHeight="true" outlineLevel="0" collapsed="false"/>
    <row r="1032" customFormat="false" ht="12.75" hidden="false" customHeight="true" outlineLevel="0" collapsed="false"/>
    <row r="1033" customFormat="false" ht="12.75" hidden="false" customHeight="true" outlineLevel="0" collapsed="false"/>
  </sheetData>
  <sheetProtection sheet="true" password="8f43" objects="true" scenarios="true" insertRows="false" deleteRows="false"/>
  <autoFilter ref="A1:Y33"/>
  <dataValidations count="2">
    <dataValidation allowBlank="false" errorTitle="Erreur de saisie" operator="equal" promptTitle="Veuillez sélectionner Oui ou Non" showDropDown="false" showErrorMessage="true" showInputMessage="true" sqref="M51:P251 R51:R251" type="list">
      <formula1>'listes à choix'!$B$3:$B$4</formula1>
      <formula2>0</formula2>
    </dataValidation>
    <dataValidation allowBlank="false" errorTitle="Erreur de saisie" operator="equal" prompt="Oui ou Non" promptTitle="Liste déroulante" showDropDown="false" showErrorMessage="true" showInputMessage="true" sqref="M2:P50 R2:U2 R3:R50" type="list">
      <formula1>'listes à choix'!$B$3:$B$4</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8.xml><?xml version="1.0" encoding="utf-8"?>
<worksheet xmlns="http://schemas.openxmlformats.org/spreadsheetml/2006/main" xmlns:r="http://schemas.openxmlformats.org/officeDocument/2006/relationships">
  <sheetPr filterMode="false">
    <pageSetUpPr fitToPage="false"/>
  </sheetPr>
  <dimension ref="A1:F207"/>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4" activeCellId="0" sqref="A14"/>
    </sheetView>
  </sheetViews>
  <sheetFormatPr defaultRowHeight="15" zeroHeight="false" outlineLevelRow="0" outlineLevelCol="0"/>
  <cols>
    <col collapsed="false" customWidth="true" hidden="false" outlineLevel="0" max="2" min="1" style="162" width="93.42"/>
    <col collapsed="false" customWidth="true" hidden="false" outlineLevel="0" max="3" min="3" style="162" width="19.29"/>
    <col collapsed="false" customWidth="true" hidden="false" outlineLevel="0" max="4" min="4" style="162" width="11.57"/>
    <col collapsed="false" customWidth="true" hidden="false" outlineLevel="0" max="5" min="5" style="16" width="32.71"/>
    <col collapsed="false" customWidth="true" hidden="false" outlineLevel="0" max="6" min="6" style="16" width="11.57"/>
    <col collapsed="false" customWidth="true" hidden="false" outlineLevel="0" max="1025" min="7" style="162" width="11.57"/>
  </cols>
  <sheetData>
    <row r="1" s="167" customFormat="true" ht="54.75" hidden="false" customHeight="true" outlineLevel="0" collapsed="false">
      <c r="A1" s="163" t="s">
        <v>1372</v>
      </c>
      <c r="B1" s="163"/>
      <c r="C1" s="164"/>
      <c r="D1" s="164"/>
      <c r="E1" s="165"/>
      <c r="F1" s="166"/>
    </row>
    <row r="2" s="167" customFormat="true" ht="18.75" hidden="false" customHeight="true" outlineLevel="0" collapsed="false">
      <c r="A2" s="162"/>
      <c r="B2" s="162"/>
      <c r="C2" s="164"/>
      <c r="D2" s="164"/>
      <c r="E2" s="165"/>
      <c r="F2" s="166"/>
    </row>
    <row r="3" s="167" customFormat="true" ht="27.75" hidden="false" customHeight="true" outlineLevel="0" collapsed="false">
      <c r="A3" s="168" t="s">
        <v>1373</v>
      </c>
      <c r="B3" s="169" t="s">
        <v>1374</v>
      </c>
      <c r="C3" s="164"/>
      <c r="D3" s="164"/>
      <c r="E3" s="165"/>
      <c r="F3" s="166"/>
    </row>
    <row r="4" s="167" customFormat="true" ht="27.75" hidden="false" customHeight="true" outlineLevel="0" collapsed="false">
      <c r="A4" s="168" t="s">
        <v>1375</v>
      </c>
      <c r="B4" s="169" t="s">
        <v>1376</v>
      </c>
      <c r="C4" s="164"/>
      <c r="D4" s="164"/>
      <c r="E4" s="165"/>
      <c r="F4" s="166"/>
    </row>
    <row r="5" s="167" customFormat="true" ht="27.75" hidden="false" customHeight="true" outlineLevel="0" collapsed="false">
      <c r="A5" s="168" t="s">
        <v>1377</v>
      </c>
      <c r="B5" s="169" t="s">
        <v>1378</v>
      </c>
      <c r="C5" s="164"/>
      <c r="D5" s="164"/>
      <c r="E5" s="165"/>
      <c r="F5" s="166"/>
    </row>
    <row r="6" s="167" customFormat="true" ht="27.75" hidden="false" customHeight="true" outlineLevel="0" collapsed="false">
      <c r="A6" s="170" t="s">
        <v>1379</v>
      </c>
      <c r="B6" s="171"/>
      <c r="C6" s="164"/>
      <c r="D6" s="164"/>
      <c r="E6" s="165"/>
      <c r="F6" s="166"/>
    </row>
    <row r="7" s="167" customFormat="true" ht="77.25" hidden="false" customHeight="true" outlineLevel="0" collapsed="false">
      <c r="A7" s="170" t="s">
        <v>1380</v>
      </c>
      <c r="B7" s="172" t="s">
        <v>1376</v>
      </c>
      <c r="C7" s="173"/>
      <c r="D7" s="173"/>
      <c r="E7" s="173"/>
      <c r="F7" s="166"/>
    </row>
    <row r="8" customFormat="false" ht="67.5" hidden="false" customHeight="true" outlineLevel="0" collapsed="false">
      <c r="A8" s="174" t="s">
        <v>1381</v>
      </c>
      <c r="B8" s="175" t="s">
        <v>1382</v>
      </c>
    </row>
    <row r="9" customFormat="false" ht="42" hidden="false" customHeight="true" outlineLevel="0" collapsed="false">
      <c r="A9" s="176" t="s">
        <v>1383</v>
      </c>
      <c r="B9" s="53" t="s">
        <v>1384</v>
      </c>
      <c r="E9" s="1"/>
      <c r="F9" s="1"/>
    </row>
    <row r="10" customFormat="false" ht="27.75" hidden="false" customHeight="true" outlineLevel="0" collapsed="false">
      <c r="A10" s="177"/>
      <c r="E10" s="1"/>
      <c r="F10" s="1"/>
    </row>
    <row r="11" customFormat="false" ht="15" hidden="false" customHeight="false" outlineLevel="0" collapsed="false">
      <c r="E11" s="1"/>
      <c r="F11" s="1"/>
    </row>
    <row r="12" customFormat="false" ht="51.75" hidden="false" customHeight="true" outlineLevel="0" collapsed="false">
      <c r="A12" s="178" t="s">
        <v>1385</v>
      </c>
      <c r="B12" s="178" t="s">
        <v>1386</v>
      </c>
      <c r="C12" s="178" t="s">
        <v>1387</v>
      </c>
      <c r="E12" s="179" t="s">
        <v>1388</v>
      </c>
      <c r="F12" s="1"/>
    </row>
    <row r="13" customFormat="false" ht="22.5" hidden="false" customHeight="true" outlineLevel="0" collapsed="false">
      <c r="A13" s="180" t="s">
        <v>1389</v>
      </c>
      <c r="B13" s="180" t="s">
        <v>1390</v>
      </c>
      <c r="C13" s="178"/>
      <c r="E13" s="179"/>
    </row>
    <row r="14" customFormat="false" ht="22.5" hidden="false" customHeight="true" outlineLevel="0" collapsed="false">
      <c r="A14" s="181" t="s">
        <v>1391</v>
      </c>
      <c r="B14" s="181" t="s">
        <v>1392</v>
      </c>
      <c r="C14" s="178"/>
      <c r="E14" s="179"/>
    </row>
    <row r="15" customFormat="false" ht="22.5" hidden="false" customHeight="true" outlineLevel="0" collapsed="false">
      <c r="A15" s="182" t="s">
        <v>1393</v>
      </c>
      <c r="B15" s="182" t="s">
        <v>1394</v>
      </c>
      <c r="C15" s="178"/>
      <c r="E15" s="179"/>
    </row>
    <row r="16" customFormat="false" ht="22.5" hidden="false" customHeight="true" outlineLevel="0" collapsed="false">
      <c r="A16" s="183"/>
      <c r="B16" s="183"/>
      <c r="C16" s="183"/>
    </row>
    <row r="17" customFormat="false" ht="22.5" hidden="false" customHeight="true" outlineLevel="0" collapsed="false">
      <c r="A17" s="183"/>
      <c r="B17" s="183"/>
      <c r="C17" s="183"/>
    </row>
    <row r="18" customFormat="false" ht="22.5" hidden="false" customHeight="true" outlineLevel="0" collapsed="false">
      <c r="A18" s="183"/>
      <c r="B18" s="183"/>
      <c r="C18" s="183"/>
    </row>
    <row r="19" customFormat="false" ht="22.5" hidden="false" customHeight="true" outlineLevel="0" collapsed="false">
      <c r="A19" s="183"/>
      <c r="B19" s="183"/>
      <c r="C19" s="183"/>
    </row>
    <row r="20" customFormat="false" ht="22.5" hidden="false" customHeight="true" outlineLevel="0" collapsed="false">
      <c r="A20" s="183"/>
      <c r="B20" s="183"/>
      <c r="C20" s="183"/>
    </row>
    <row r="21" customFormat="false" ht="22.5" hidden="false" customHeight="true" outlineLevel="0" collapsed="false">
      <c r="A21" s="183"/>
      <c r="B21" s="183"/>
      <c r="C21" s="183"/>
    </row>
    <row r="22" customFormat="false" ht="22.5" hidden="false" customHeight="true" outlineLevel="0" collapsed="false">
      <c r="A22" s="183"/>
      <c r="B22" s="183"/>
      <c r="C22" s="183"/>
    </row>
    <row r="23" customFormat="false" ht="22.5" hidden="false" customHeight="true" outlineLevel="0" collapsed="false">
      <c r="A23" s="183"/>
      <c r="B23" s="183"/>
      <c r="C23" s="183"/>
    </row>
    <row r="24" customFormat="false" ht="22.5" hidden="false" customHeight="true" outlineLevel="0" collapsed="false">
      <c r="A24" s="183"/>
      <c r="B24" s="183"/>
      <c r="C24" s="183"/>
    </row>
    <row r="25" customFormat="false" ht="22.5" hidden="false" customHeight="true" outlineLevel="0" collapsed="false">
      <c r="A25" s="183"/>
      <c r="B25" s="183"/>
      <c r="C25" s="183"/>
    </row>
    <row r="26" customFormat="false" ht="22.5" hidden="false" customHeight="true" outlineLevel="0" collapsed="false">
      <c r="A26" s="183"/>
      <c r="B26" s="183"/>
      <c r="C26" s="183"/>
    </row>
    <row r="27" customFormat="false" ht="22.5" hidden="false" customHeight="true" outlineLevel="0" collapsed="false">
      <c r="A27" s="183"/>
      <c r="B27" s="183"/>
      <c r="C27" s="183"/>
    </row>
    <row r="28" customFormat="false" ht="22.5" hidden="false" customHeight="true" outlineLevel="0" collapsed="false">
      <c r="A28" s="183"/>
      <c r="B28" s="183"/>
      <c r="C28" s="183"/>
    </row>
    <row r="29" customFormat="false" ht="22.5" hidden="false" customHeight="true" outlineLevel="0" collapsed="false">
      <c r="A29" s="183"/>
      <c r="B29" s="183"/>
      <c r="C29" s="183"/>
    </row>
    <row r="30" customFormat="false" ht="22.5" hidden="false" customHeight="true" outlineLevel="0" collapsed="false">
      <c r="A30" s="183"/>
      <c r="B30" s="183"/>
      <c r="C30" s="183"/>
    </row>
    <row r="31" customFormat="false" ht="22.5" hidden="false" customHeight="true" outlineLevel="0" collapsed="false">
      <c r="A31" s="183"/>
      <c r="B31" s="183"/>
      <c r="C31" s="183"/>
    </row>
    <row r="32" customFormat="false" ht="22.5" hidden="false" customHeight="true" outlineLevel="0" collapsed="false">
      <c r="A32" s="183"/>
      <c r="B32" s="183"/>
      <c r="C32" s="183"/>
    </row>
    <row r="33" customFormat="false" ht="22.5" hidden="false" customHeight="true" outlineLevel="0" collapsed="false">
      <c r="A33" s="183"/>
      <c r="B33" s="183"/>
      <c r="C33" s="183"/>
    </row>
    <row r="34" customFormat="false" ht="22.5" hidden="false" customHeight="true" outlineLevel="0" collapsed="false">
      <c r="A34" s="183"/>
      <c r="B34" s="183"/>
      <c r="C34" s="183"/>
    </row>
    <row r="35" customFormat="false" ht="22.5" hidden="false" customHeight="true" outlineLevel="0" collapsed="false">
      <c r="A35" s="183"/>
      <c r="B35" s="183"/>
      <c r="C35" s="183"/>
    </row>
    <row r="36" customFormat="false" ht="22.5" hidden="false" customHeight="true" outlineLevel="0" collapsed="false">
      <c r="A36" s="183"/>
      <c r="B36" s="183"/>
      <c r="C36" s="183"/>
    </row>
    <row r="37" customFormat="false" ht="22.5" hidden="false" customHeight="true" outlineLevel="0" collapsed="false">
      <c r="A37" s="183"/>
      <c r="B37" s="183"/>
      <c r="C37" s="183"/>
    </row>
    <row r="38" customFormat="false" ht="22.5" hidden="false" customHeight="true" outlineLevel="0" collapsed="false">
      <c r="A38" s="183"/>
      <c r="B38" s="183"/>
      <c r="C38" s="183"/>
    </row>
    <row r="39" customFormat="false" ht="22.5" hidden="false" customHeight="true" outlineLevel="0" collapsed="false">
      <c r="A39" s="183"/>
      <c r="B39" s="183"/>
      <c r="C39" s="183"/>
    </row>
    <row r="40" customFormat="false" ht="22.5" hidden="false" customHeight="true" outlineLevel="0" collapsed="false">
      <c r="A40" s="183"/>
      <c r="B40" s="183"/>
      <c r="C40" s="183"/>
    </row>
    <row r="41" customFormat="false" ht="22.5" hidden="false" customHeight="true" outlineLevel="0" collapsed="false">
      <c r="A41" s="183"/>
      <c r="B41" s="183"/>
      <c r="C41" s="183"/>
    </row>
    <row r="42" customFormat="false" ht="22.5" hidden="false" customHeight="true" outlineLevel="0" collapsed="false">
      <c r="A42" s="183"/>
      <c r="B42" s="183"/>
      <c r="C42" s="183"/>
    </row>
    <row r="43" customFormat="false" ht="22.5" hidden="false" customHeight="true" outlineLevel="0" collapsed="false">
      <c r="A43" s="183"/>
      <c r="B43" s="183"/>
      <c r="C43" s="183"/>
    </row>
    <row r="44" customFormat="false" ht="22.5" hidden="false" customHeight="true" outlineLevel="0" collapsed="false">
      <c r="A44" s="183"/>
      <c r="B44" s="183"/>
      <c r="C44" s="183"/>
    </row>
    <row r="45" customFormat="false" ht="22.5" hidden="false" customHeight="true" outlineLevel="0" collapsed="false">
      <c r="A45" s="183"/>
      <c r="B45" s="183"/>
      <c r="C45" s="183"/>
    </row>
    <row r="46" customFormat="false" ht="22.5" hidden="false" customHeight="true" outlineLevel="0" collapsed="false">
      <c r="A46" s="183"/>
      <c r="B46" s="183"/>
      <c r="C46" s="183"/>
    </row>
    <row r="47" customFormat="false" ht="22.5" hidden="false" customHeight="true" outlineLevel="0" collapsed="false">
      <c r="A47" s="183"/>
      <c r="B47" s="183"/>
      <c r="C47" s="183"/>
    </row>
    <row r="48" customFormat="false" ht="22.5" hidden="false" customHeight="true" outlineLevel="0" collapsed="false">
      <c r="A48" s="183"/>
      <c r="B48" s="183"/>
      <c r="C48" s="183"/>
    </row>
    <row r="49" customFormat="false" ht="22.5" hidden="false" customHeight="true" outlineLevel="0" collapsed="false">
      <c r="A49" s="183"/>
      <c r="B49" s="183"/>
      <c r="C49" s="183"/>
    </row>
    <row r="50" customFormat="false" ht="22.5" hidden="false" customHeight="true" outlineLevel="0" collapsed="false">
      <c r="A50" s="183"/>
      <c r="B50" s="183"/>
      <c r="C50" s="183"/>
    </row>
    <row r="51" customFormat="false" ht="22.5" hidden="false" customHeight="true" outlineLevel="0" collapsed="false">
      <c r="A51" s="183"/>
      <c r="B51" s="183"/>
      <c r="C51" s="183"/>
    </row>
    <row r="52" customFormat="false" ht="22.5" hidden="false" customHeight="true" outlineLevel="0" collapsed="false">
      <c r="A52" s="183"/>
      <c r="B52" s="183"/>
      <c r="C52" s="183"/>
    </row>
    <row r="53" customFormat="false" ht="22.5" hidden="false" customHeight="true" outlineLevel="0" collapsed="false">
      <c r="A53" s="183"/>
      <c r="B53" s="183"/>
      <c r="C53" s="183"/>
    </row>
    <row r="54" customFormat="false" ht="22.5" hidden="false" customHeight="true" outlineLevel="0" collapsed="false">
      <c r="A54" s="183"/>
      <c r="B54" s="183"/>
      <c r="C54" s="183"/>
    </row>
    <row r="55" customFormat="false" ht="22.5" hidden="false" customHeight="true" outlineLevel="0" collapsed="false">
      <c r="A55" s="183"/>
      <c r="B55" s="183"/>
      <c r="C55" s="183"/>
    </row>
    <row r="56" customFormat="false" ht="22.5" hidden="false" customHeight="true" outlineLevel="0" collapsed="false">
      <c r="A56" s="183"/>
      <c r="B56" s="183"/>
      <c r="C56" s="183"/>
    </row>
    <row r="57" customFormat="false" ht="22.5" hidden="false" customHeight="true" outlineLevel="0" collapsed="false">
      <c r="A57" s="183"/>
      <c r="B57" s="183"/>
      <c r="C57" s="183"/>
    </row>
    <row r="58" customFormat="false" ht="22.5" hidden="false" customHeight="true" outlineLevel="0" collapsed="false">
      <c r="A58" s="183"/>
      <c r="B58" s="183"/>
      <c r="C58" s="183"/>
    </row>
    <row r="59" customFormat="false" ht="22.5" hidden="false" customHeight="true" outlineLevel="0" collapsed="false">
      <c r="A59" s="183"/>
      <c r="B59" s="183"/>
      <c r="C59" s="183"/>
    </row>
    <row r="60" customFormat="false" ht="22.5" hidden="false" customHeight="true" outlineLevel="0" collapsed="false">
      <c r="A60" s="183"/>
      <c r="B60" s="183"/>
      <c r="C60" s="183"/>
    </row>
    <row r="61" customFormat="false" ht="22.5" hidden="false" customHeight="true" outlineLevel="0" collapsed="false">
      <c r="A61" s="183"/>
      <c r="B61" s="183"/>
      <c r="C61" s="183"/>
    </row>
    <row r="62" customFormat="false" ht="22.5" hidden="false" customHeight="true" outlineLevel="0" collapsed="false">
      <c r="A62" s="183"/>
      <c r="B62" s="183"/>
      <c r="C62" s="183"/>
    </row>
    <row r="63" customFormat="false" ht="22.5" hidden="false" customHeight="true" outlineLevel="0" collapsed="false">
      <c r="A63" s="183"/>
      <c r="B63" s="183"/>
      <c r="C63" s="183"/>
    </row>
    <row r="64" customFormat="false" ht="22.5" hidden="false" customHeight="true" outlineLevel="0" collapsed="false">
      <c r="A64" s="183"/>
      <c r="B64" s="183"/>
      <c r="C64" s="183"/>
    </row>
    <row r="65" customFormat="false" ht="22.5" hidden="false" customHeight="true" outlineLevel="0" collapsed="false">
      <c r="A65" s="183"/>
      <c r="B65" s="183"/>
      <c r="C65" s="183"/>
    </row>
    <row r="66" customFormat="false" ht="22.5" hidden="false" customHeight="true" outlineLevel="0" collapsed="false">
      <c r="A66" s="183"/>
      <c r="B66" s="183"/>
      <c r="C66" s="183"/>
    </row>
    <row r="67" customFormat="false" ht="22.5" hidden="false" customHeight="true" outlineLevel="0" collapsed="false">
      <c r="A67" s="183"/>
      <c r="B67" s="183"/>
      <c r="C67" s="183"/>
    </row>
    <row r="68" customFormat="false" ht="22.5" hidden="false" customHeight="true" outlineLevel="0" collapsed="false">
      <c r="A68" s="183"/>
      <c r="B68" s="183"/>
      <c r="C68" s="183"/>
    </row>
    <row r="69" customFormat="false" ht="22.5" hidden="false" customHeight="true" outlineLevel="0" collapsed="false">
      <c r="A69" s="183"/>
      <c r="B69" s="183"/>
      <c r="C69" s="183"/>
    </row>
    <row r="70" customFormat="false" ht="22.5" hidden="false" customHeight="true" outlineLevel="0" collapsed="false">
      <c r="A70" s="183"/>
      <c r="B70" s="183"/>
      <c r="C70" s="183"/>
    </row>
    <row r="71" customFormat="false" ht="22.5" hidden="false" customHeight="true" outlineLevel="0" collapsed="false">
      <c r="A71" s="183"/>
      <c r="B71" s="183"/>
      <c r="C71" s="183"/>
    </row>
    <row r="72" customFormat="false" ht="22.5" hidden="false" customHeight="true" outlineLevel="0" collapsed="false">
      <c r="A72" s="183"/>
      <c r="B72" s="183"/>
      <c r="C72" s="183"/>
    </row>
    <row r="73" customFormat="false" ht="22.5" hidden="false" customHeight="true" outlineLevel="0" collapsed="false">
      <c r="A73" s="183"/>
      <c r="B73" s="183"/>
      <c r="C73" s="183"/>
    </row>
    <row r="74" customFormat="false" ht="22.5" hidden="false" customHeight="true" outlineLevel="0" collapsed="false">
      <c r="A74" s="183"/>
      <c r="B74" s="183"/>
      <c r="C74" s="183"/>
    </row>
    <row r="75" customFormat="false" ht="22.5" hidden="false" customHeight="true" outlineLevel="0" collapsed="false">
      <c r="A75" s="183"/>
      <c r="B75" s="183"/>
      <c r="C75" s="183"/>
    </row>
    <row r="76" customFormat="false" ht="22.5" hidden="false" customHeight="true" outlineLevel="0" collapsed="false">
      <c r="A76" s="183"/>
      <c r="B76" s="183"/>
      <c r="C76" s="183"/>
    </row>
    <row r="77" customFormat="false" ht="22.5" hidden="false" customHeight="true" outlineLevel="0" collapsed="false">
      <c r="A77" s="183"/>
      <c r="B77" s="183"/>
      <c r="C77" s="183"/>
    </row>
    <row r="78" customFormat="false" ht="22.5" hidden="false" customHeight="true" outlineLevel="0" collapsed="false">
      <c r="A78" s="183"/>
      <c r="B78" s="183"/>
      <c r="C78" s="183"/>
    </row>
    <row r="79" customFormat="false" ht="22.5" hidden="false" customHeight="true" outlineLevel="0" collapsed="false">
      <c r="A79" s="183"/>
      <c r="B79" s="183"/>
      <c r="C79" s="183"/>
    </row>
    <row r="80" customFormat="false" ht="22.5" hidden="false" customHeight="true" outlineLevel="0" collapsed="false">
      <c r="A80" s="183"/>
      <c r="B80" s="183"/>
      <c r="C80" s="183"/>
    </row>
    <row r="81" customFormat="false" ht="22.5" hidden="false" customHeight="true" outlineLevel="0" collapsed="false">
      <c r="A81" s="183"/>
      <c r="B81" s="183"/>
      <c r="C81" s="183"/>
    </row>
    <row r="82" customFormat="false" ht="22.5" hidden="false" customHeight="true" outlineLevel="0" collapsed="false">
      <c r="A82" s="183"/>
      <c r="B82" s="183"/>
      <c r="C82" s="183"/>
    </row>
    <row r="83" customFormat="false" ht="22.5" hidden="false" customHeight="true" outlineLevel="0" collapsed="false">
      <c r="A83" s="183"/>
      <c r="B83" s="183"/>
      <c r="C83" s="183"/>
    </row>
    <row r="84" customFormat="false" ht="22.5" hidden="false" customHeight="true" outlineLevel="0" collapsed="false">
      <c r="A84" s="183"/>
      <c r="B84" s="183"/>
      <c r="C84" s="183"/>
    </row>
    <row r="85" customFormat="false" ht="22.5" hidden="false" customHeight="true" outlineLevel="0" collapsed="false">
      <c r="A85" s="183"/>
      <c r="B85" s="183"/>
      <c r="C85" s="183"/>
    </row>
    <row r="86" customFormat="false" ht="22.5" hidden="false" customHeight="true" outlineLevel="0" collapsed="false">
      <c r="A86" s="183"/>
      <c r="B86" s="183"/>
      <c r="C86" s="183"/>
    </row>
    <row r="87" customFormat="false" ht="22.5" hidden="false" customHeight="true" outlineLevel="0" collapsed="false">
      <c r="A87" s="183"/>
      <c r="B87" s="183"/>
      <c r="C87" s="183"/>
    </row>
    <row r="88" customFormat="false" ht="22.5" hidden="false" customHeight="true" outlineLevel="0" collapsed="false">
      <c r="A88" s="183"/>
      <c r="B88" s="183"/>
      <c r="C88" s="183"/>
    </row>
    <row r="89" customFormat="false" ht="22.5" hidden="false" customHeight="true" outlineLevel="0" collapsed="false">
      <c r="A89" s="183"/>
      <c r="B89" s="183"/>
      <c r="C89" s="183"/>
    </row>
    <row r="90" customFormat="false" ht="22.5" hidden="false" customHeight="true" outlineLevel="0" collapsed="false">
      <c r="A90" s="183"/>
      <c r="B90" s="183"/>
      <c r="C90" s="183"/>
    </row>
    <row r="91" customFormat="false" ht="22.5" hidden="false" customHeight="true" outlineLevel="0" collapsed="false">
      <c r="A91" s="183"/>
      <c r="B91" s="183"/>
      <c r="C91" s="183"/>
    </row>
    <row r="92" customFormat="false" ht="22.5" hidden="false" customHeight="true" outlineLevel="0" collapsed="false">
      <c r="A92" s="183"/>
      <c r="B92" s="183"/>
      <c r="C92" s="183"/>
    </row>
    <row r="93" customFormat="false" ht="22.5" hidden="false" customHeight="true" outlineLevel="0" collapsed="false">
      <c r="A93" s="183"/>
      <c r="B93" s="183"/>
      <c r="C93" s="183"/>
    </row>
    <row r="94" customFormat="false" ht="22.5" hidden="false" customHeight="true" outlineLevel="0" collapsed="false">
      <c r="A94" s="183"/>
      <c r="B94" s="183"/>
      <c r="C94" s="183"/>
    </row>
    <row r="95" customFormat="false" ht="22.5" hidden="false" customHeight="true" outlineLevel="0" collapsed="false">
      <c r="A95" s="183"/>
      <c r="B95" s="183"/>
      <c r="C95" s="183"/>
    </row>
    <row r="96" customFormat="false" ht="22.5" hidden="false" customHeight="true" outlineLevel="0" collapsed="false">
      <c r="A96" s="183"/>
      <c r="B96" s="183"/>
      <c r="C96" s="183"/>
    </row>
    <row r="97" customFormat="false" ht="22.5" hidden="false" customHeight="true" outlineLevel="0" collapsed="false">
      <c r="A97" s="183"/>
      <c r="B97" s="183"/>
      <c r="C97" s="183"/>
    </row>
    <row r="98" customFormat="false" ht="22.5" hidden="false" customHeight="true" outlineLevel="0" collapsed="false">
      <c r="A98" s="183"/>
      <c r="B98" s="183"/>
      <c r="C98" s="183"/>
    </row>
    <row r="99" customFormat="false" ht="22.5" hidden="false" customHeight="true" outlineLevel="0" collapsed="false">
      <c r="A99" s="183"/>
      <c r="B99" s="183"/>
      <c r="C99" s="183"/>
    </row>
    <row r="100" customFormat="false" ht="22.5" hidden="false" customHeight="true" outlineLevel="0" collapsed="false">
      <c r="A100" s="183"/>
      <c r="B100" s="183"/>
      <c r="C100" s="183"/>
    </row>
    <row r="101" customFormat="false" ht="22.5" hidden="false" customHeight="true" outlineLevel="0" collapsed="false">
      <c r="A101" s="183"/>
      <c r="B101" s="183"/>
      <c r="C101" s="183"/>
    </row>
    <row r="102" customFormat="false" ht="22.5" hidden="false" customHeight="true" outlineLevel="0" collapsed="false">
      <c r="A102" s="183"/>
      <c r="B102" s="183"/>
      <c r="C102" s="183"/>
    </row>
    <row r="103" customFormat="false" ht="22.5" hidden="false" customHeight="true" outlineLevel="0" collapsed="false">
      <c r="A103" s="183"/>
      <c r="B103" s="183"/>
      <c r="C103" s="183"/>
    </row>
    <row r="104" customFormat="false" ht="22.5" hidden="false" customHeight="true" outlineLevel="0" collapsed="false">
      <c r="A104" s="183"/>
      <c r="B104" s="183"/>
      <c r="C104" s="183"/>
    </row>
    <row r="105" customFormat="false" ht="22.5" hidden="false" customHeight="true" outlineLevel="0" collapsed="false">
      <c r="A105" s="183"/>
      <c r="B105" s="183"/>
      <c r="C105" s="183"/>
    </row>
    <row r="106" customFormat="false" ht="22.5" hidden="false" customHeight="true" outlineLevel="0" collapsed="false">
      <c r="A106" s="183"/>
      <c r="B106" s="183"/>
      <c r="C106" s="183"/>
    </row>
    <row r="107" customFormat="false" ht="22.5" hidden="false" customHeight="true" outlineLevel="0" collapsed="false">
      <c r="A107" s="183"/>
      <c r="B107" s="183"/>
      <c r="C107" s="183"/>
    </row>
    <row r="108" customFormat="false" ht="22.5" hidden="false" customHeight="true" outlineLevel="0" collapsed="false">
      <c r="A108" s="183"/>
      <c r="B108" s="183"/>
      <c r="C108" s="183"/>
    </row>
    <row r="109" customFormat="false" ht="22.5" hidden="false" customHeight="true" outlineLevel="0" collapsed="false">
      <c r="A109" s="183"/>
      <c r="B109" s="183"/>
      <c r="C109" s="183"/>
    </row>
    <row r="110" customFormat="false" ht="22.5" hidden="false" customHeight="true" outlineLevel="0" collapsed="false">
      <c r="A110" s="183"/>
      <c r="B110" s="183"/>
      <c r="C110" s="183"/>
    </row>
    <row r="111" customFormat="false" ht="22.5" hidden="false" customHeight="true" outlineLevel="0" collapsed="false">
      <c r="A111" s="183"/>
      <c r="B111" s="183"/>
      <c r="C111" s="183"/>
    </row>
    <row r="112" customFormat="false" ht="22.5" hidden="false" customHeight="true" outlineLevel="0" collapsed="false">
      <c r="A112" s="183"/>
      <c r="B112" s="183"/>
      <c r="C112" s="183"/>
    </row>
    <row r="113" customFormat="false" ht="22.5" hidden="false" customHeight="true" outlineLevel="0" collapsed="false">
      <c r="A113" s="183"/>
      <c r="B113" s="183"/>
      <c r="C113" s="183"/>
    </row>
    <row r="114" customFormat="false" ht="22.5" hidden="false" customHeight="true" outlineLevel="0" collapsed="false">
      <c r="A114" s="183"/>
      <c r="B114" s="183"/>
      <c r="C114" s="183"/>
    </row>
    <row r="115" customFormat="false" ht="22.5" hidden="false" customHeight="true" outlineLevel="0" collapsed="false">
      <c r="A115" s="183"/>
      <c r="B115" s="183"/>
      <c r="C115" s="183"/>
    </row>
    <row r="116" customFormat="false" ht="22.5" hidden="false" customHeight="true" outlineLevel="0" collapsed="false">
      <c r="A116" s="183"/>
      <c r="B116" s="183"/>
      <c r="C116" s="183"/>
    </row>
    <row r="117" customFormat="false" ht="22.5" hidden="false" customHeight="true" outlineLevel="0" collapsed="false">
      <c r="A117" s="183"/>
      <c r="B117" s="183"/>
      <c r="C117" s="183"/>
    </row>
    <row r="118" customFormat="false" ht="22.5" hidden="false" customHeight="true" outlineLevel="0" collapsed="false">
      <c r="A118" s="183"/>
      <c r="B118" s="183"/>
      <c r="C118" s="183"/>
    </row>
    <row r="119" customFormat="false" ht="22.5" hidden="false" customHeight="true" outlineLevel="0" collapsed="false">
      <c r="A119" s="183"/>
      <c r="B119" s="183"/>
      <c r="C119" s="183"/>
    </row>
    <row r="120" customFormat="false" ht="22.5" hidden="false" customHeight="true" outlineLevel="0" collapsed="false">
      <c r="A120" s="183"/>
      <c r="B120" s="183"/>
      <c r="C120" s="183"/>
    </row>
    <row r="121" customFormat="false" ht="22.5" hidden="false" customHeight="true" outlineLevel="0" collapsed="false">
      <c r="A121" s="183"/>
      <c r="B121" s="183"/>
      <c r="C121" s="183"/>
    </row>
    <row r="122" customFormat="false" ht="22.5" hidden="false" customHeight="true" outlineLevel="0" collapsed="false">
      <c r="A122" s="183"/>
      <c r="B122" s="183"/>
      <c r="C122" s="183"/>
    </row>
    <row r="123" customFormat="false" ht="22.5" hidden="false" customHeight="true" outlineLevel="0" collapsed="false">
      <c r="A123" s="183"/>
      <c r="B123" s="183"/>
      <c r="C123" s="183"/>
    </row>
    <row r="124" customFormat="false" ht="22.5" hidden="false" customHeight="true" outlineLevel="0" collapsed="false">
      <c r="A124" s="183"/>
      <c r="B124" s="183"/>
      <c r="C124" s="183"/>
    </row>
    <row r="125" customFormat="false" ht="22.5" hidden="false" customHeight="true" outlineLevel="0" collapsed="false">
      <c r="A125" s="183"/>
      <c r="B125" s="183"/>
      <c r="C125" s="183"/>
    </row>
    <row r="126" customFormat="false" ht="22.5" hidden="false" customHeight="true" outlineLevel="0" collapsed="false">
      <c r="A126" s="183"/>
      <c r="B126" s="183"/>
      <c r="C126" s="183"/>
    </row>
    <row r="127" customFormat="false" ht="22.5" hidden="false" customHeight="true" outlineLevel="0" collapsed="false">
      <c r="A127" s="183"/>
      <c r="B127" s="183"/>
      <c r="C127" s="183"/>
    </row>
    <row r="128" customFormat="false" ht="22.5" hidden="false" customHeight="true" outlineLevel="0" collapsed="false">
      <c r="A128" s="183"/>
      <c r="B128" s="183"/>
      <c r="C128" s="183"/>
    </row>
    <row r="129" customFormat="false" ht="22.5" hidden="false" customHeight="true" outlineLevel="0" collapsed="false">
      <c r="A129" s="183"/>
      <c r="B129" s="183"/>
      <c r="C129" s="183"/>
    </row>
    <row r="130" customFormat="false" ht="22.5" hidden="false" customHeight="true" outlineLevel="0" collapsed="false">
      <c r="A130" s="183"/>
      <c r="B130" s="183"/>
      <c r="C130" s="183"/>
    </row>
    <row r="131" customFormat="false" ht="22.5" hidden="false" customHeight="true" outlineLevel="0" collapsed="false">
      <c r="A131" s="183"/>
      <c r="B131" s="183"/>
      <c r="C131" s="183"/>
    </row>
    <row r="132" customFormat="false" ht="22.5" hidden="false" customHeight="true" outlineLevel="0" collapsed="false">
      <c r="A132" s="183"/>
      <c r="B132" s="183"/>
      <c r="C132" s="183"/>
    </row>
    <row r="133" customFormat="false" ht="22.5" hidden="false" customHeight="true" outlineLevel="0" collapsed="false">
      <c r="A133" s="183"/>
      <c r="B133" s="183"/>
      <c r="C133" s="183"/>
    </row>
    <row r="134" customFormat="false" ht="22.5" hidden="false" customHeight="true" outlineLevel="0" collapsed="false">
      <c r="A134" s="183"/>
      <c r="B134" s="183"/>
      <c r="C134" s="183"/>
    </row>
    <row r="135" customFormat="false" ht="22.5" hidden="false" customHeight="true" outlineLevel="0" collapsed="false">
      <c r="A135" s="183"/>
      <c r="B135" s="183"/>
      <c r="C135" s="183"/>
    </row>
    <row r="136" customFormat="false" ht="22.5" hidden="false" customHeight="true" outlineLevel="0" collapsed="false">
      <c r="A136" s="183"/>
      <c r="B136" s="183"/>
      <c r="C136" s="183"/>
    </row>
    <row r="137" customFormat="false" ht="22.5" hidden="false" customHeight="true" outlineLevel="0" collapsed="false">
      <c r="A137" s="183"/>
      <c r="B137" s="183"/>
      <c r="C137" s="183"/>
    </row>
    <row r="138" customFormat="false" ht="22.5" hidden="false" customHeight="true" outlineLevel="0" collapsed="false">
      <c r="A138" s="183"/>
      <c r="B138" s="183"/>
      <c r="C138" s="183"/>
    </row>
    <row r="139" customFormat="false" ht="22.5" hidden="false" customHeight="true" outlineLevel="0" collapsed="false">
      <c r="A139" s="183"/>
      <c r="B139" s="183"/>
      <c r="C139" s="183"/>
    </row>
    <row r="140" customFormat="false" ht="22.5" hidden="false" customHeight="true" outlineLevel="0" collapsed="false">
      <c r="A140" s="183"/>
      <c r="B140" s="183"/>
      <c r="C140" s="183"/>
    </row>
    <row r="141" customFormat="false" ht="22.5" hidden="false" customHeight="true" outlineLevel="0" collapsed="false">
      <c r="A141" s="183"/>
      <c r="B141" s="183"/>
      <c r="C141" s="183"/>
    </row>
    <row r="142" customFormat="false" ht="22.5" hidden="false" customHeight="true" outlineLevel="0" collapsed="false">
      <c r="A142" s="183"/>
      <c r="B142" s="183"/>
      <c r="C142" s="183"/>
    </row>
    <row r="143" customFormat="false" ht="22.5" hidden="false" customHeight="true" outlineLevel="0" collapsed="false">
      <c r="A143" s="183"/>
      <c r="B143" s="183"/>
      <c r="C143" s="183"/>
    </row>
    <row r="144" customFormat="false" ht="22.5" hidden="false" customHeight="true" outlineLevel="0" collapsed="false">
      <c r="A144" s="183"/>
      <c r="B144" s="183"/>
      <c r="C144" s="183"/>
    </row>
    <row r="145" customFormat="false" ht="22.5" hidden="false" customHeight="true" outlineLevel="0" collapsed="false">
      <c r="A145" s="183"/>
      <c r="B145" s="183"/>
      <c r="C145" s="183"/>
    </row>
    <row r="146" customFormat="false" ht="22.5" hidden="false" customHeight="true" outlineLevel="0" collapsed="false">
      <c r="A146" s="183"/>
      <c r="B146" s="183"/>
      <c r="C146" s="183"/>
    </row>
    <row r="147" customFormat="false" ht="22.5" hidden="false" customHeight="true" outlineLevel="0" collapsed="false">
      <c r="A147" s="183"/>
      <c r="B147" s="183"/>
      <c r="C147" s="183"/>
    </row>
    <row r="148" customFormat="false" ht="22.5" hidden="false" customHeight="true" outlineLevel="0" collapsed="false">
      <c r="A148" s="183"/>
      <c r="B148" s="183"/>
      <c r="C148" s="183"/>
    </row>
    <row r="149" customFormat="false" ht="22.5" hidden="false" customHeight="true" outlineLevel="0" collapsed="false">
      <c r="A149" s="183"/>
      <c r="B149" s="183"/>
      <c r="C149" s="183"/>
    </row>
    <row r="150" customFormat="false" ht="22.5" hidden="false" customHeight="true" outlineLevel="0" collapsed="false">
      <c r="A150" s="183"/>
      <c r="B150" s="183"/>
      <c r="C150" s="183"/>
    </row>
    <row r="151" customFormat="false" ht="22.5" hidden="false" customHeight="true" outlineLevel="0" collapsed="false">
      <c r="A151" s="183"/>
      <c r="B151" s="183"/>
      <c r="C151" s="183"/>
    </row>
    <row r="152" customFormat="false" ht="22.5" hidden="false" customHeight="true" outlineLevel="0" collapsed="false">
      <c r="A152" s="183"/>
      <c r="B152" s="183"/>
      <c r="C152" s="183"/>
    </row>
    <row r="153" customFormat="false" ht="22.5" hidden="false" customHeight="true" outlineLevel="0" collapsed="false">
      <c r="A153" s="183"/>
      <c r="B153" s="183"/>
      <c r="C153" s="183"/>
    </row>
    <row r="154" customFormat="false" ht="22.5" hidden="false" customHeight="true" outlineLevel="0" collapsed="false">
      <c r="A154" s="183"/>
      <c r="B154" s="183"/>
      <c r="C154" s="183"/>
    </row>
    <row r="155" customFormat="false" ht="22.5" hidden="false" customHeight="true" outlineLevel="0" collapsed="false">
      <c r="A155" s="183"/>
      <c r="B155" s="183"/>
      <c r="C155" s="183"/>
    </row>
    <row r="156" customFormat="false" ht="22.5" hidden="false" customHeight="true" outlineLevel="0" collapsed="false">
      <c r="A156" s="183"/>
      <c r="B156" s="183"/>
      <c r="C156" s="183"/>
    </row>
    <row r="157" customFormat="false" ht="22.5" hidden="false" customHeight="true" outlineLevel="0" collapsed="false">
      <c r="A157" s="183"/>
      <c r="B157" s="183"/>
      <c r="C157" s="183"/>
    </row>
    <row r="158" customFormat="false" ht="22.5" hidden="false" customHeight="true" outlineLevel="0" collapsed="false">
      <c r="A158" s="183"/>
      <c r="B158" s="183"/>
      <c r="C158" s="183"/>
    </row>
    <row r="159" customFormat="false" ht="22.5" hidden="false" customHeight="true" outlineLevel="0" collapsed="false">
      <c r="A159" s="183"/>
      <c r="B159" s="183"/>
      <c r="C159" s="183"/>
    </row>
    <row r="160" customFormat="false" ht="22.5" hidden="false" customHeight="true" outlineLevel="0" collapsed="false">
      <c r="A160" s="183"/>
      <c r="B160" s="183"/>
      <c r="C160" s="183"/>
    </row>
    <row r="161" customFormat="false" ht="22.5" hidden="false" customHeight="true" outlineLevel="0" collapsed="false">
      <c r="A161" s="183"/>
      <c r="B161" s="183"/>
      <c r="C161" s="183"/>
    </row>
    <row r="162" customFormat="false" ht="22.5" hidden="false" customHeight="true" outlineLevel="0" collapsed="false">
      <c r="A162" s="183"/>
      <c r="B162" s="183"/>
      <c r="C162" s="183"/>
    </row>
    <row r="163" customFormat="false" ht="22.5" hidden="false" customHeight="true" outlineLevel="0" collapsed="false">
      <c r="A163" s="183"/>
      <c r="B163" s="183"/>
      <c r="C163" s="183"/>
    </row>
    <row r="164" customFormat="false" ht="22.5" hidden="false" customHeight="true" outlineLevel="0" collapsed="false">
      <c r="A164" s="183"/>
      <c r="B164" s="183"/>
      <c r="C164" s="183"/>
    </row>
    <row r="165" customFormat="false" ht="22.5" hidden="false" customHeight="true" outlineLevel="0" collapsed="false">
      <c r="A165" s="183"/>
      <c r="B165" s="183"/>
      <c r="C165" s="183"/>
    </row>
    <row r="166" customFormat="false" ht="22.5" hidden="false" customHeight="true" outlineLevel="0" collapsed="false">
      <c r="A166" s="183"/>
      <c r="B166" s="183"/>
      <c r="C166" s="183"/>
    </row>
    <row r="167" customFormat="false" ht="22.5" hidden="false" customHeight="true" outlineLevel="0" collapsed="false">
      <c r="A167" s="183"/>
      <c r="B167" s="183"/>
      <c r="C167" s="183"/>
    </row>
    <row r="168" customFormat="false" ht="22.5" hidden="false" customHeight="true" outlineLevel="0" collapsed="false">
      <c r="A168" s="183"/>
      <c r="B168" s="183"/>
      <c r="C168" s="183"/>
    </row>
    <row r="169" customFormat="false" ht="22.5" hidden="false" customHeight="true" outlineLevel="0" collapsed="false">
      <c r="A169" s="183"/>
      <c r="B169" s="183"/>
      <c r="C169" s="183"/>
    </row>
    <row r="170" customFormat="false" ht="22.5" hidden="false" customHeight="true" outlineLevel="0" collapsed="false">
      <c r="A170" s="183"/>
      <c r="B170" s="183"/>
      <c r="C170" s="183"/>
    </row>
    <row r="171" customFormat="false" ht="22.5" hidden="false" customHeight="true" outlineLevel="0" collapsed="false">
      <c r="A171" s="183"/>
      <c r="B171" s="183"/>
      <c r="C171" s="183"/>
    </row>
    <row r="172" customFormat="false" ht="22.5" hidden="false" customHeight="true" outlineLevel="0" collapsed="false">
      <c r="A172" s="183"/>
      <c r="B172" s="183"/>
      <c r="C172" s="183"/>
    </row>
    <row r="173" customFormat="false" ht="22.5" hidden="false" customHeight="true" outlineLevel="0" collapsed="false">
      <c r="A173" s="183"/>
      <c r="B173" s="183"/>
      <c r="C173" s="183"/>
    </row>
    <row r="174" customFormat="false" ht="22.5" hidden="false" customHeight="true" outlineLevel="0" collapsed="false">
      <c r="A174" s="183"/>
      <c r="B174" s="183"/>
      <c r="C174" s="183"/>
    </row>
    <row r="175" customFormat="false" ht="22.5" hidden="false" customHeight="true" outlineLevel="0" collapsed="false">
      <c r="A175" s="183"/>
      <c r="B175" s="183"/>
      <c r="C175" s="183"/>
    </row>
    <row r="176" customFormat="false" ht="22.5" hidden="false" customHeight="true" outlineLevel="0" collapsed="false">
      <c r="A176" s="183"/>
      <c r="B176" s="183"/>
      <c r="C176" s="183"/>
    </row>
    <row r="177" customFormat="false" ht="22.5" hidden="false" customHeight="true" outlineLevel="0" collapsed="false">
      <c r="A177" s="183"/>
      <c r="B177" s="183"/>
      <c r="C177" s="183"/>
    </row>
    <row r="178" customFormat="false" ht="22.5" hidden="false" customHeight="true" outlineLevel="0" collapsed="false">
      <c r="A178" s="183"/>
      <c r="B178" s="183"/>
      <c r="C178" s="183"/>
    </row>
    <row r="179" customFormat="false" ht="22.5" hidden="false" customHeight="true" outlineLevel="0" collapsed="false">
      <c r="A179" s="183"/>
      <c r="B179" s="183"/>
      <c r="C179" s="183"/>
    </row>
    <row r="180" customFormat="false" ht="22.5" hidden="false" customHeight="true" outlineLevel="0" collapsed="false">
      <c r="A180" s="183"/>
      <c r="B180" s="183"/>
      <c r="C180" s="183"/>
    </row>
    <row r="181" customFormat="false" ht="22.5" hidden="false" customHeight="true" outlineLevel="0" collapsed="false">
      <c r="A181" s="183"/>
      <c r="B181" s="183"/>
      <c r="C181" s="183"/>
    </row>
    <row r="182" customFormat="false" ht="22.5" hidden="false" customHeight="true" outlineLevel="0" collapsed="false">
      <c r="A182" s="183"/>
      <c r="B182" s="183"/>
      <c r="C182" s="183"/>
    </row>
    <row r="183" customFormat="false" ht="22.5" hidden="false" customHeight="true" outlineLevel="0" collapsed="false">
      <c r="A183" s="183"/>
      <c r="B183" s="183"/>
      <c r="C183" s="183"/>
    </row>
    <row r="184" customFormat="false" ht="22.5" hidden="false" customHeight="true" outlineLevel="0" collapsed="false">
      <c r="A184" s="183"/>
      <c r="B184" s="183"/>
      <c r="C184" s="183"/>
    </row>
    <row r="185" customFormat="false" ht="22.5" hidden="false" customHeight="true" outlineLevel="0" collapsed="false">
      <c r="A185" s="183"/>
      <c r="B185" s="183"/>
      <c r="C185" s="183"/>
    </row>
    <row r="186" customFormat="false" ht="22.5" hidden="false" customHeight="true" outlineLevel="0" collapsed="false">
      <c r="A186" s="183"/>
      <c r="B186" s="183"/>
      <c r="C186" s="183"/>
    </row>
    <row r="187" customFormat="false" ht="22.5" hidden="false" customHeight="true" outlineLevel="0" collapsed="false">
      <c r="A187" s="183"/>
      <c r="B187" s="183"/>
      <c r="C187" s="183"/>
    </row>
    <row r="188" customFormat="false" ht="22.5" hidden="false" customHeight="true" outlineLevel="0" collapsed="false">
      <c r="A188" s="183"/>
      <c r="B188" s="183"/>
      <c r="C188" s="183"/>
    </row>
    <row r="189" customFormat="false" ht="22.5" hidden="false" customHeight="true" outlineLevel="0" collapsed="false">
      <c r="A189" s="183"/>
      <c r="B189" s="183"/>
      <c r="C189" s="183"/>
    </row>
    <row r="190" customFormat="false" ht="22.5" hidden="false" customHeight="true" outlineLevel="0" collapsed="false">
      <c r="A190" s="183"/>
      <c r="B190" s="183"/>
      <c r="C190" s="183"/>
    </row>
    <row r="191" customFormat="false" ht="22.5" hidden="false" customHeight="true" outlineLevel="0" collapsed="false">
      <c r="A191" s="183"/>
      <c r="B191" s="183"/>
      <c r="C191" s="183"/>
    </row>
    <row r="192" customFormat="false" ht="22.5" hidden="false" customHeight="true" outlineLevel="0" collapsed="false">
      <c r="A192" s="183"/>
      <c r="B192" s="183"/>
      <c r="C192" s="183"/>
    </row>
    <row r="193" customFormat="false" ht="22.5" hidden="false" customHeight="true" outlineLevel="0" collapsed="false">
      <c r="A193" s="183"/>
      <c r="B193" s="183"/>
      <c r="C193" s="183"/>
    </row>
    <row r="194" customFormat="false" ht="22.5" hidden="false" customHeight="true" outlineLevel="0" collapsed="false">
      <c r="A194" s="183"/>
      <c r="B194" s="183"/>
      <c r="C194" s="183"/>
    </row>
    <row r="195" customFormat="false" ht="22.5" hidden="false" customHeight="true" outlineLevel="0" collapsed="false">
      <c r="A195" s="183"/>
      <c r="B195" s="183"/>
      <c r="C195" s="183"/>
    </row>
    <row r="196" customFormat="false" ht="22.5" hidden="false" customHeight="true" outlineLevel="0" collapsed="false">
      <c r="A196" s="183"/>
      <c r="B196" s="183"/>
      <c r="C196" s="183"/>
    </row>
    <row r="197" customFormat="false" ht="22.5" hidden="false" customHeight="true" outlineLevel="0" collapsed="false">
      <c r="A197" s="183"/>
      <c r="B197" s="183"/>
      <c r="C197" s="183"/>
    </row>
    <row r="198" customFormat="false" ht="22.5" hidden="false" customHeight="true" outlineLevel="0" collapsed="false">
      <c r="A198" s="183"/>
      <c r="B198" s="183"/>
      <c r="C198" s="183"/>
    </row>
    <row r="199" customFormat="false" ht="22.5" hidden="false" customHeight="true" outlineLevel="0" collapsed="false">
      <c r="A199" s="183"/>
      <c r="B199" s="183"/>
      <c r="C199" s="183"/>
    </row>
    <row r="200" customFormat="false" ht="22.5" hidden="false" customHeight="true" outlineLevel="0" collapsed="false">
      <c r="A200" s="183"/>
      <c r="B200" s="183"/>
      <c r="C200" s="183"/>
    </row>
    <row r="201" customFormat="false" ht="22.5" hidden="false" customHeight="true" outlineLevel="0" collapsed="false">
      <c r="A201" s="183"/>
      <c r="B201" s="183"/>
      <c r="C201" s="183"/>
    </row>
    <row r="202" customFormat="false" ht="22.5" hidden="false" customHeight="true" outlineLevel="0" collapsed="false">
      <c r="A202" s="183"/>
      <c r="B202" s="183"/>
      <c r="C202" s="183"/>
    </row>
    <row r="203" customFormat="false" ht="22.5" hidden="false" customHeight="true" outlineLevel="0" collapsed="false">
      <c r="A203" s="183"/>
      <c r="B203" s="183"/>
      <c r="C203" s="183"/>
    </row>
    <row r="204" customFormat="false" ht="22.5" hidden="false" customHeight="true" outlineLevel="0" collapsed="false">
      <c r="A204" s="183"/>
      <c r="B204" s="183"/>
      <c r="C204" s="183"/>
    </row>
    <row r="205" customFormat="false" ht="22.5" hidden="false" customHeight="true" outlineLevel="0" collapsed="false">
      <c r="A205" s="183"/>
      <c r="B205" s="183"/>
      <c r="C205" s="183"/>
    </row>
    <row r="206" customFormat="false" ht="22.5" hidden="false" customHeight="true" outlineLevel="0" collapsed="false">
      <c r="A206" s="183"/>
      <c r="B206" s="183"/>
      <c r="C206" s="183"/>
    </row>
    <row r="207" customFormat="false" ht="22.5" hidden="false" customHeight="true" outlineLevel="0" collapsed="false">
      <c r="A207" s="183"/>
      <c r="B207" s="183"/>
      <c r="C207" s="183"/>
    </row>
  </sheetData>
  <mergeCells count="3">
    <mergeCell ref="A1:B1"/>
    <mergeCell ref="C12:C15"/>
    <mergeCell ref="E12:E15"/>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Roman,Normal"&amp;12Page &amp;P</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MJ209"/>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D10" activeCellId="0" sqref="D10"/>
    </sheetView>
  </sheetViews>
  <sheetFormatPr defaultRowHeight="15" zeroHeight="false" outlineLevelRow="0" outlineLevelCol="0"/>
  <cols>
    <col collapsed="false" customWidth="true" hidden="false" outlineLevel="0" max="2" min="1" style="162" width="44.99"/>
    <col collapsed="false" customWidth="true" hidden="false" outlineLevel="0" max="3" min="3" style="162" width="3.57"/>
    <col collapsed="false" customWidth="true" hidden="false" outlineLevel="0" max="4" min="4" style="16" width="86.71"/>
    <col collapsed="false" customWidth="true" hidden="false" outlineLevel="0" max="5" min="5" style="1" width="8.71"/>
    <col collapsed="false" customWidth="true" hidden="false" outlineLevel="0" max="6" min="6" style="16" width="11.57"/>
    <col collapsed="false" customWidth="true" hidden="false" outlineLevel="0" max="1023" min="7" style="162" width="11.57"/>
    <col collapsed="false" customWidth="true" hidden="false" outlineLevel="0" max="1025" min="1024" style="1" width="8.71"/>
  </cols>
  <sheetData>
    <row r="1" s="167" customFormat="true" ht="41.25" hidden="false" customHeight="true" outlineLevel="0" collapsed="false">
      <c r="A1" s="163" t="s">
        <v>1395</v>
      </c>
      <c r="B1" s="163"/>
      <c r="C1" s="163"/>
      <c r="D1" s="163"/>
      <c r="E1" s="165"/>
      <c r="F1" s="166"/>
    </row>
    <row r="2" s="167" customFormat="true" ht="12.75" hidden="false" customHeight="true" outlineLevel="0" collapsed="false">
      <c r="A2" s="184"/>
      <c r="B2" s="162"/>
      <c r="C2" s="164"/>
      <c r="D2" s="173"/>
      <c r="E2" s="165"/>
      <c r="F2" s="166"/>
    </row>
    <row r="3" s="167" customFormat="true" ht="27.75" hidden="false" customHeight="true" outlineLevel="0" collapsed="false">
      <c r="A3" s="184" t="s">
        <v>1373</v>
      </c>
      <c r="B3" s="184"/>
      <c r="C3" s="164"/>
      <c r="D3" s="169" t="s">
        <v>1374</v>
      </c>
      <c r="E3" s="165"/>
      <c r="F3" s="166"/>
    </row>
    <row r="4" s="167" customFormat="true" ht="27.75" hidden="false" customHeight="true" outlineLevel="0" collapsed="false">
      <c r="A4" s="168" t="s">
        <v>1375</v>
      </c>
      <c r="B4" s="168"/>
      <c r="C4" s="164"/>
      <c r="D4" s="169" t="s">
        <v>1376</v>
      </c>
      <c r="E4" s="165"/>
      <c r="F4" s="166"/>
    </row>
    <row r="5" s="167" customFormat="true" ht="27.75" hidden="false" customHeight="true" outlineLevel="0" collapsed="false">
      <c r="A5" s="168" t="s">
        <v>1377</v>
      </c>
      <c r="B5" s="168"/>
      <c r="C5" s="164"/>
      <c r="D5" s="169" t="s">
        <v>1378</v>
      </c>
      <c r="E5" s="165"/>
      <c r="F5" s="166"/>
    </row>
    <row r="6" s="167" customFormat="true" ht="27.75" hidden="false" customHeight="true" outlineLevel="0" collapsed="false">
      <c r="A6" s="174" t="s">
        <v>1379</v>
      </c>
      <c r="B6" s="174"/>
      <c r="C6" s="185"/>
      <c r="D6" s="171"/>
      <c r="E6" s="165"/>
      <c r="F6" s="166"/>
    </row>
    <row r="7" s="167" customFormat="true" ht="96" hidden="false" customHeight="true" outlineLevel="0" collapsed="false">
      <c r="A7" s="186" t="s">
        <v>1396</v>
      </c>
      <c r="B7" s="186"/>
      <c r="C7" s="171"/>
      <c r="D7" s="172" t="s">
        <v>1376</v>
      </c>
      <c r="E7" s="173"/>
      <c r="F7" s="166"/>
    </row>
    <row r="8" customFormat="false" ht="96" hidden="false" customHeight="true" outlineLevel="0" collapsed="false">
      <c r="A8" s="187" t="s">
        <v>1397</v>
      </c>
      <c r="B8" s="187"/>
      <c r="C8" s="126"/>
      <c r="D8" s="53" t="s">
        <v>1398</v>
      </c>
      <c r="F8" s="1"/>
      <c r="G8" s="1"/>
      <c r="H8" s="1"/>
      <c r="AMJ8" s="162"/>
    </row>
    <row r="9" customFormat="false" ht="74.25" hidden="false" customHeight="true" outlineLevel="0" collapsed="false">
      <c r="A9" s="176" t="s">
        <v>1399</v>
      </c>
      <c r="B9" s="176"/>
      <c r="D9" s="53" t="s">
        <v>1400</v>
      </c>
      <c r="F9" s="1"/>
      <c r="AMJ9" s="162"/>
    </row>
    <row r="10" customFormat="false" ht="12.75" hidden="false" customHeight="true" outlineLevel="0" collapsed="false">
      <c r="A10" s="188"/>
      <c r="B10" s="1"/>
      <c r="F10" s="1"/>
    </row>
    <row r="11" customFormat="false" ht="12.75" hidden="false" customHeight="true" outlineLevel="0" collapsed="false">
      <c r="F11" s="1"/>
    </row>
    <row r="12" customFormat="false" ht="39.75" hidden="false" customHeight="true" outlineLevel="0" collapsed="false">
      <c r="A12" s="178" t="s">
        <v>1401</v>
      </c>
      <c r="B12" s="178"/>
      <c r="C12" s="178"/>
      <c r="D12" s="178"/>
      <c r="F12" s="1"/>
    </row>
    <row r="13" customFormat="false" ht="24.75" hidden="false" customHeight="true" outlineLevel="0" collapsed="false"/>
    <row r="14" customFormat="false" ht="42" hidden="false" customHeight="true" outlineLevel="0" collapsed="false">
      <c r="A14" s="189" t="s">
        <v>1402</v>
      </c>
      <c r="B14" s="178" t="s">
        <v>1403</v>
      </c>
      <c r="D14" s="190" t="s">
        <v>1404</v>
      </c>
      <c r="F14" s="179" t="s">
        <v>1405</v>
      </c>
      <c r="G14" s="179"/>
      <c r="H14" s="179"/>
      <c r="I14" s="179"/>
    </row>
    <row r="15" customFormat="false" ht="22.5" hidden="false" customHeight="true" outlineLevel="0" collapsed="false">
      <c r="A15" s="191" t="s">
        <v>1406</v>
      </c>
      <c r="B15" s="191"/>
      <c r="D15" s="192" t="s">
        <v>1407</v>
      </c>
    </row>
    <row r="16" customFormat="false" ht="30.75" hidden="false" customHeight="true" outlineLevel="0" collapsed="false">
      <c r="A16" s="181" t="s">
        <v>1408</v>
      </c>
      <c r="B16" s="181"/>
      <c r="D16" s="181" t="s">
        <v>1409</v>
      </c>
    </row>
    <row r="17" customFormat="false" ht="33" hidden="false" customHeight="true" outlineLevel="0" collapsed="false">
      <c r="A17" s="193" t="s">
        <v>1410</v>
      </c>
      <c r="B17" s="193" t="s">
        <v>1411</v>
      </c>
      <c r="D17" s="194" t="s">
        <v>1412</v>
      </c>
    </row>
    <row r="18" customFormat="false" ht="22.5" hidden="false" customHeight="true" outlineLevel="0" collapsed="false">
      <c r="A18" s="183"/>
      <c r="B18" s="183"/>
      <c r="D18" s="195"/>
    </row>
    <row r="19" customFormat="false" ht="22.5" hidden="false" customHeight="true" outlineLevel="0" collapsed="false">
      <c r="A19" s="183"/>
      <c r="B19" s="183"/>
      <c r="D19" s="195"/>
    </row>
    <row r="20" customFormat="false" ht="22.5" hidden="false" customHeight="true" outlineLevel="0" collapsed="false">
      <c r="A20" s="183"/>
      <c r="B20" s="183"/>
      <c r="D20" s="195"/>
    </row>
    <row r="21" customFormat="false" ht="22.5" hidden="false" customHeight="true" outlineLevel="0" collapsed="false">
      <c r="A21" s="183"/>
      <c r="B21" s="183"/>
      <c r="D21" s="195"/>
    </row>
    <row r="22" customFormat="false" ht="22.5" hidden="false" customHeight="true" outlineLevel="0" collapsed="false">
      <c r="A22" s="183"/>
      <c r="B22" s="183"/>
      <c r="D22" s="195"/>
    </row>
    <row r="23" customFormat="false" ht="22.5" hidden="false" customHeight="true" outlineLevel="0" collapsed="false">
      <c r="A23" s="183"/>
      <c r="B23" s="183"/>
      <c r="D23" s="195"/>
    </row>
    <row r="24" customFormat="false" ht="22.5" hidden="false" customHeight="true" outlineLevel="0" collapsed="false">
      <c r="A24" s="183"/>
      <c r="B24" s="183"/>
      <c r="D24" s="195"/>
    </row>
    <row r="25" customFormat="false" ht="22.5" hidden="false" customHeight="true" outlineLevel="0" collapsed="false">
      <c r="A25" s="183"/>
      <c r="B25" s="183"/>
      <c r="D25" s="195"/>
    </row>
    <row r="26" customFormat="false" ht="22.5" hidden="false" customHeight="true" outlineLevel="0" collapsed="false">
      <c r="A26" s="183"/>
      <c r="B26" s="183"/>
      <c r="D26" s="195"/>
    </row>
    <row r="27" customFormat="false" ht="22.5" hidden="false" customHeight="true" outlineLevel="0" collapsed="false">
      <c r="A27" s="183"/>
      <c r="B27" s="183"/>
      <c r="D27" s="195"/>
    </row>
    <row r="28" customFormat="false" ht="22.5" hidden="false" customHeight="true" outlineLevel="0" collapsed="false">
      <c r="A28" s="183"/>
      <c r="B28" s="183"/>
      <c r="D28" s="195"/>
    </row>
    <row r="29" customFormat="false" ht="22.5" hidden="false" customHeight="true" outlineLevel="0" collapsed="false">
      <c r="A29" s="183"/>
      <c r="B29" s="183"/>
      <c r="D29" s="195"/>
    </row>
    <row r="30" customFormat="false" ht="22.5" hidden="false" customHeight="true" outlineLevel="0" collapsed="false">
      <c r="A30" s="183"/>
      <c r="B30" s="183"/>
    </row>
    <row r="31" customFormat="false" ht="22.5" hidden="false" customHeight="true" outlineLevel="0" collapsed="false">
      <c r="A31" s="183"/>
      <c r="B31" s="183"/>
    </row>
    <row r="32" customFormat="false" ht="22.5" hidden="false" customHeight="true" outlineLevel="0" collapsed="false">
      <c r="A32" s="183"/>
      <c r="B32" s="183"/>
    </row>
    <row r="33" customFormat="false" ht="22.5" hidden="false" customHeight="true" outlineLevel="0" collapsed="false">
      <c r="A33" s="183"/>
      <c r="B33" s="183"/>
    </row>
    <row r="34" customFormat="false" ht="22.5" hidden="false" customHeight="true" outlineLevel="0" collapsed="false">
      <c r="A34" s="183"/>
      <c r="B34" s="183"/>
    </row>
    <row r="35" customFormat="false" ht="22.5" hidden="false" customHeight="true" outlineLevel="0" collapsed="false">
      <c r="A35" s="183"/>
      <c r="B35" s="183"/>
    </row>
    <row r="36" customFormat="false" ht="22.5" hidden="false" customHeight="true" outlineLevel="0" collapsed="false">
      <c r="A36" s="183"/>
      <c r="B36" s="183"/>
    </row>
    <row r="37" customFormat="false" ht="22.5" hidden="false" customHeight="true" outlineLevel="0" collapsed="false">
      <c r="A37" s="183"/>
      <c r="B37" s="183"/>
    </row>
    <row r="38" customFormat="false" ht="22.5" hidden="false" customHeight="true" outlineLevel="0" collapsed="false">
      <c r="A38" s="183"/>
      <c r="B38" s="183"/>
    </row>
    <row r="39" customFormat="false" ht="22.5" hidden="false" customHeight="true" outlineLevel="0" collapsed="false">
      <c r="A39" s="183"/>
      <c r="B39" s="183"/>
    </row>
    <row r="40" customFormat="false" ht="22.5" hidden="false" customHeight="true" outlineLevel="0" collapsed="false">
      <c r="A40" s="183"/>
      <c r="B40" s="183"/>
    </row>
    <row r="41" customFormat="false" ht="22.5" hidden="false" customHeight="true" outlineLevel="0" collapsed="false">
      <c r="A41" s="183"/>
      <c r="B41" s="183"/>
    </row>
    <row r="42" customFormat="false" ht="22.5" hidden="false" customHeight="true" outlineLevel="0" collapsed="false">
      <c r="A42" s="183"/>
      <c r="B42" s="183"/>
    </row>
    <row r="43" customFormat="false" ht="22.5" hidden="false" customHeight="true" outlineLevel="0" collapsed="false">
      <c r="A43" s="183"/>
      <c r="B43" s="183"/>
    </row>
    <row r="44" customFormat="false" ht="22.5" hidden="false" customHeight="true" outlineLevel="0" collapsed="false">
      <c r="A44" s="183"/>
      <c r="B44" s="183"/>
    </row>
    <row r="45" customFormat="false" ht="22.5" hidden="false" customHeight="true" outlineLevel="0" collapsed="false">
      <c r="A45" s="183"/>
      <c r="B45" s="183"/>
    </row>
    <row r="46" customFormat="false" ht="22.5" hidden="false" customHeight="true" outlineLevel="0" collapsed="false">
      <c r="A46" s="183"/>
      <c r="B46" s="183"/>
    </row>
    <row r="47" customFormat="false" ht="22.5" hidden="false" customHeight="true" outlineLevel="0" collapsed="false">
      <c r="A47" s="183"/>
      <c r="B47" s="183"/>
    </row>
    <row r="48" customFormat="false" ht="22.5" hidden="false" customHeight="true" outlineLevel="0" collapsed="false">
      <c r="A48" s="183"/>
      <c r="B48" s="183"/>
    </row>
    <row r="49" customFormat="false" ht="22.5" hidden="false" customHeight="true" outlineLevel="0" collapsed="false">
      <c r="A49" s="183"/>
      <c r="B49" s="183"/>
    </row>
    <row r="50" customFormat="false" ht="22.5" hidden="false" customHeight="true" outlineLevel="0" collapsed="false">
      <c r="A50" s="183"/>
      <c r="B50" s="183"/>
    </row>
    <row r="51" customFormat="false" ht="22.5" hidden="false" customHeight="true" outlineLevel="0" collapsed="false">
      <c r="A51" s="183"/>
      <c r="B51" s="183"/>
    </row>
    <row r="52" customFormat="false" ht="22.5" hidden="false" customHeight="true" outlineLevel="0" collapsed="false">
      <c r="A52" s="183"/>
      <c r="B52" s="183"/>
    </row>
    <row r="53" customFormat="false" ht="22.5" hidden="false" customHeight="true" outlineLevel="0" collapsed="false">
      <c r="A53" s="183"/>
      <c r="B53" s="183"/>
    </row>
    <row r="54" customFormat="false" ht="22.5" hidden="false" customHeight="true" outlineLevel="0" collapsed="false">
      <c r="A54" s="183"/>
      <c r="B54" s="183"/>
    </row>
    <row r="55" customFormat="false" ht="22.5" hidden="false" customHeight="true" outlineLevel="0" collapsed="false">
      <c r="A55" s="183"/>
      <c r="B55" s="183"/>
    </row>
    <row r="56" customFormat="false" ht="22.5" hidden="false" customHeight="true" outlineLevel="0" collapsed="false">
      <c r="A56" s="183"/>
      <c r="B56" s="183"/>
    </row>
    <row r="57" customFormat="false" ht="22.5" hidden="false" customHeight="true" outlineLevel="0" collapsed="false">
      <c r="A57" s="183"/>
      <c r="B57" s="183"/>
    </row>
    <row r="58" customFormat="false" ht="22.5" hidden="false" customHeight="true" outlineLevel="0" collapsed="false">
      <c r="A58" s="183"/>
      <c r="B58" s="183"/>
    </row>
    <row r="59" customFormat="false" ht="22.5" hidden="false" customHeight="true" outlineLevel="0" collapsed="false">
      <c r="A59" s="183"/>
      <c r="B59" s="183"/>
    </row>
    <row r="60" customFormat="false" ht="22.5" hidden="false" customHeight="true" outlineLevel="0" collapsed="false">
      <c r="A60" s="183"/>
      <c r="B60" s="183"/>
    </row>
    <row r="61" customFormat="false" ht="22.5" hidden="false" customHeight="true" outlineLevel="0" collapsed="false">
      <c r="A61" s="183"/>
      <c r="B61" s="183"/>
    </row>
    <row r="62" customFormat="false" ht="22.5" hidden="false" customHeight="true" outlineLevel="0" collapsed="false">
      <c r="A62" s="183"/>
      <c r="B62" s="183"/>
    </row>
    <row r="63" customFormat="false" ht="22.5" hidden="false" customHeight="true" outlineLevel="0" collapsed="false">
      <c r="A63" s="183"/>
      <c r="B63" s="183"/>
    </row>
    <row r="64" customFormat="false" ht="22.5" hidden="false" customHeight="true" outlineLevel="0" collapsed="false">
      <c r="A64" s="183"/>
      <c r="B64" s="183"/>
    </row>
    <row r="65" customFormat="false" ht="22.5" hidden="false" customHeight="true" outlineLevel="0" collapsed="false">
      <c r="A65" s="183"/>
      <c r="B65" s="183"/>
    </row>
    <row r="66" customFormat="false" ht="22.5" hidden="false" customHeight="true" outlineLevel="0" collapsed="false">
      <c r="A66" s="183"/>
      <c r="B66" s="183"/>
    </row>
    <row r="67" customFormat="false" ht="22.5" hidden="false" customHeight="true" outlineLevel="0" collapsed="false">
      <c r="A67" s="183"/>
      <c r="B67" s="183"/>
    </row>
    <row r="68" customFormat="false" ht="22.5" hidden="false" customHeight="true" outlineLevel="0" collapsed="false">
      <c r="A68" s="183"/>
      <c r="B68" s="183"/>
    </row>
    <row r="69" customFormat="false" ht="22.5" hidden="false" customHeight="true" outlineLevel="0" collapsed="false">
      <c r="A69" s="183"/>
      <c r="B69" s="183"/>
    </row>
    <row r="70" customFormat="false" ht="22.5" hidden="false" customHeight="true" outlineLevel="0" collapsed="false">
      <c r="A70" s="183"/>
      <c r="B70" s="183"/>
    </row>
    <row r="71" customFormat="false" ht="22.5" hidden="false" customHeight="true" outlineLevel="0" collapsed="false">
      <c r="A71" s="183"/>
      <c r="B71" s="183"/>
    </row>
    <row r="72" customFormat="false" ht="22.5" hidden="false" customHeight="true" outlineLevel="0" collapsed="false">
      <c r="A72" s="183"/>
      <c r="B72" s="183"/>
    </row>
    <row r="73" customFormat="false" ht="22.5" hidden="false" customHeight="true" outlineLevel="0" collapsed="false">
      <c r="A73" s="183"/>
      <c r="B73" s="183"/>
    </row>
    <row r="74" customFormat="false" ht="22.5" hidden="false" customHeight="true" outlineLevel="0" collapsed="false">
      <c r="A74" s="183"/>
      <c r="B74" s="183"/>
    </row>
    <row r="75" customFormat="false" ht="22.5" hidden="false" customHeight="true" outlineLevel="0" collapsed="false">
      <c r="A75" s="183"/>
      <c r="B75" s="183"/>
    </row>
    <row r="76" customFormat="false" ht="22.5" hidden="false" customHeight="true" outlineLevel="0" collapsed="false">
      <c r="A76" s="183"/>
      <c r="B76" s="183"/>
    </row>
    <row r="77" customFormat="false" ht="22.5" hidden="false" customHeight="true" outlineLevel="0" collapsed="false">
      <c r="A77" s="183"/>
      <c r="B77" s="183"/>
    </row>
    <row r="78" customFormat="false" ht="22.5" hidden="false" customHeight="true" outlineLevel="0" collapsed="false">
      <c r="A78" s="183"/>
      <c r="B78" s="183"/>
    </row>
    <row r="79" customFormat="false" ht="22.5" hidden="false" customHeight="true" outlineLevel="0" collapsed="false">
      <c r="A79" s="183"/>
      <c r="B79" s="183"/>
    </row>
    <row r="80" customFormat="false" ht="22.5" hidden="false" customHeight="true" outlineLevel="0" collapsed="false">
      <c r="A80" s="183"/>
      <c r="B80" s="183"/>
    </row>
    <row r="81" customFormat="false" ht="22.5" hidden="false" customHeight="true" outlineLevel="0" collapsed="false">
      <c r="A81" s="183"/>
      <c r="B81" s="183"/>
    </row>
    <row r="82" customFormat="false" ht="22.5" hidden="false" customHeight="true" outlineLevel="0" collapsed="false">
      <c r="A82" s="183"/>
      <c r="B82" s="183"/>
    </row>
    <row r="83" customFormat="false" ht="22.5" hidden="false" customHeight="true" outlineLevel="0" collapsed="false">
      <c r="A83" s="183"/>
      <c r="B83" s="183"/>
    </row>
    <row r="84" customFormat="false" ht="22.5" hidden="false" customHeight="true" outlineLevel="0" collapsed="false">
      <c r="A84" s="183"/>
      <c r="B84" s="183"/>
    </row>
    <row r="85" customFormat="false" ht="22.5" hidden="false" customHeight="true" outlineLevel="0" collapsed="false">
      <c r="A85" s="183"/>
      <c r="B85" s="183"/>
    </row>
    <row r="86" customFormat="false" ht="22.5" hidden="false" customHeight="true" outlineLevel="0" collapsed="false">
      <c r="A86" s="183"/>
      <c r="B86" s="183"/>
    </row>
    <row r="87" customFormat="false" ht="22.5" hidden="false" customHeight="true" outlineLevel="0" collapsed="false">
      <c r="A87" s="183"/>
      <c r="B87" s="183"/>
    </row>
    <row r="88" customFormat="false" ht="22.5" hidden="false" customHeight="true" outlineLevel="0" collapsed="false">
      <c r="A88" s="183"/>
      <c r="B88" s="183"/>
    </row>
    <row r="89" customFormat="false" ht="22.5" hidden="false" customHeight="true" outlineLevel="0" collapsed="false">
      <c r="A89" s="183"/>
      <c r="B89" s="183"/>
    </row>
    <row r="90" customFormat="false" ht="22.5" hidden="false" customHeight="true" outlineLevel="0" collapsed="false">
      <c r="A90" s="183"/>
      <c r="B90" s="183"/>
    </row>
    <row r="91" customFormat="false" ht="22.5" hidden="false" customHeight="true" outlineLevel="0" collapsed="false">
      <c r="A91" s="183"/>
      <c r="B91" s="183"/>
    </row>
    <row r="92" customFormat="false" ht="22.5" hidden="false" customHeight="true" outlineLevel="0" collapsed="false">
      <c r="A92" s="183"/>
      <c r="B92" s="183"/>
    </row>
    <row r="93" customFormat="false" ht="22.5" hidden="false" customHeight="true" outlineLevel="0" collapsed="false">
      <c r="A93" s="183"/>
      <c r="B93" s="183"/>
    </row>
    <row r="94" customFormat="false" ht="22.5" hidden="false" customHeight="true" outlineLevel="0" collapsed="false">
      <c r="A94" s="183"/>
      <c r="B94" s="183"/>
    </row>
    <row r="95" customFormat="false" ht="22.5" hidden="false" customHeight="true" outlineLevel="0" collapsed="false">
      <c r="A95" s="183"/>
      <c r="B95" s="183"/>
    </row>
    <row r="96" customFormat="false" ht="22.5" hidden="false" customHeight="true" outlineLevel="0" collapsed="false">
      <c r="A96" s="183"/>
      <c r="B96" s="183"/>
    </row>
    <row r="97" customFormat="false" ht="22.5" hidden="false" customHeight="true" outlineLevel="0" collapsed="false">
      <c r="A97" s="183"/>
      <c r="B97" s="183"/>
    </row>
    <row r="98" customFormat="false" ht="22.5" hidden="false" customHeight="true" outlineLevel="0" collapsed="false">
      <c r="A98" s="183"/>
      <c r="B98" s="183"/>
    </row>
    <row r="99" customFormat="false" ht="22.5" hidden="false" customHeight="true" outlineLevel="0" collapsed="false">
      <c r="A99" s="183"/>
      <c r="B99" s="183"/>
    </row>
    <row r="100" customFormat="false" ht="22.5" hidden="false" customHeight="true" outlineLevel="0" collapsed="false">
      <c r="A100" s="183"/>
      <c r="B100" s="183"/>
    </row>
    <row r="101" customFormat="false" ht="22.5" hidden="false" customHeight="true" outlineLevel="0" collapsed="false">
      <c r="A101" s="183"/>
      <c r="B101" s="183"/>
    </row>
    <row r="102" customFormat="false" ht="22.5" hidden="false" customHeight="true" outlineLevel="0" collapsed="false">
      <c r="A102" s="183"/>
      <c r="B102" s="183"/>
    </row>
    <row r="103" customFormat="false" ht="22.5" hidden="false" customHeight="true" outlineLevel="0" collapsed="false">
      <c r="A103" s="183"/>
      <c r="B103" s="183"/>
    </row>
    <row r="104" customFormat="false" ht="22.5" hidden="false" customHeight="true" outlineLevel="0" collapsed="false">
      <c r="A104" s="183"/>
      <c r="B104" s="183"/>
    </row>
    <row r="105" customFormat="false" ht="22.5" hidden="false" customHeight="true" outlineLevel="0" collapsed="false">
      <c r="A105" s="183"/>
      <c r="B105" s="183"/>
    </row>
    <row r="106" customFormat="false" ht="22.5" hidden="false" customHeight="true" outlineLevel="0" collapsed="false">
      <c r="A106" s="183"/>
      <c r="B106" s="183"/>
    </row>
    <row r="107" customFormat="false" ht="22.5" hidden="false" customHeight="true" outlineLevel="0" collapsed="false">
      <c r="A107" s="183"/>
      <c r="B107" s="183"/>
    </row>
    <row r="108" customFormat="false" ht="22.5" hidden="false" customHeight="true" outlineLevel="0" collapsed="false">
      <c r="A108" s="183"/>
      <c r="B108" s="183"/>
    </row>
    <row r="109" customFormat="false" ht="22.5" hidden="false" customHeight="true" outlineLevel="0" collapsed="false">
      <c r="A109" s="183"/>
      <c r="B109" s="183"/>
    </row>
    <row r="110" customFormat="false" ht="22.5" hidden="false" customHeight="true" outlineLevel="0" collapsed="false">
      <c r="A110" s="183"/>
      <c r="B110" s="183"/>
    </row>
    <row r="111" customFormat="false" ht="22.5" hidden="false" customHeight="true" outlineLevel="0" collapsed="false">
      <c r="A111" s="183"/>
      <c r="B111" s="183"/>
    </row>
    <row r="112" customFormat="false" ht="22.5" hidden="false" customHeight="true" outlineLevel="0" collapsed="false">
      <c r="A112" s="183"/>
      <c r="B112" s="183"/>
    </row>
    <row r="113" customFormat="false" ht="22.5" hidden="false" customHeight="true" outlineLevel="0" collapsed="false">
      <c r="A113" s="183"/>
      <c r="B113" s="183"/>
    </row>
    <row r="114" customFormat="false" ht="22.5" hidden="false" customHeight="true" outlineLevel="0" collapsed="false">
      <c r="A114" s="183"/>
      <c r="B114" s="183"/>
    </row>
    <row r="115" customFormat="false" ht="22.5" hidden="false" customHeight="true" outlineLevel="0" collapsed="false">
      <c r="A115" s="183"/>
      <c r="B115" s="183"/>
    </row>
    <row r="116" customFormat="false" ht="22.5" hidden="false" customHeight="true" outlineLevel="0" collapsed="false">
      <c r="A116" s="183"/>
      <c r="B116" s="183"/>
    </row>
    <row r="117" customFormat="false" ht="22.5" hidden="false" customHeight="true" outlineLevel="0" collapsed="false">
      <c r="A117" s="183"/>
      <c r="B117" s="183"/>
    </row>
    <row r="118" customFormat="false" ht="22.5" hidden="false" customHeight="true" outlineLevel="0" collapsed="false">
      <c r="A118" s="183"/>
      <c r="B118" s="183"/>
    </row>
    <row r="119" customFormat="false" ht="22.5" hidden="false" customHeight="true" outlineLevel="0" collapsed="false">
      <c r="A119" s="183"/>
      <c r="B119" s="183"/>
    </row>
    <row r="120" customFormat="false" ht="22.5" hidden="false" customHeight="true" outlineLevel="0" collapsed="false">
      <c r="A120" s="183"/>
      <c r="B120" s="183"/>
    </row>
    <row r="121" customFormat="false" ht="22.5" hidden="false" customHeight="true" outlineLevel="0" collapsed="false">
      <c r="A121" s="183"/>
      <c r="B121" s="183"/>
    </row>
    <row r="122" customFormat="false" ht="22.5" hidden="false" customHeight="true" outlineLevel="0" collapsed="false">
      <c r="A122" s="183"/>
      <c r="B122" s="183"/>
    </row>
    <row r="123" customFormat="false" ht="22.5" hidden="false" customHeight="true" outlineLevel="0" collapsed="false">
      <c r="A123" s="183"/>
      <c r="B123" s="183"/>
    </row>
    <row r="124" customFormat="false" ht="22.5" hidden="false" customHeight="true" outlineLevel="0" collapsed="false">
      <c r="A124" s="183"/>
      <c r="B124" s="183"/>
    </row>
    <row r="125" customFormat="false" ht="22.5" hidden="false" customHeight="true" outlineLevel="0" collapsed="false">
      <c r="A125" s="183"/>
      <c r="B125" s="183"/>
    </row>
    <row r="126" customFormat="false" ht="22.5" hidden="false" customHeight="true" outlineLevel="0" collapsed="false">
      <c r="A126" s="183"/>
      <c r="B126" s="183"/>
    </row>
    <row r="127" customFormat="false" ht="22.5" hidden="false" customHeight="true" outlineLevel="0" collapsed="false">
      <c r="A127" s="183"/>
      <c r="B127" s="183"/>
    </row>
    <row r="128" customFormat="false" ht="22.5" hidden="false" customHeight="true" outlineLevel="0" collapsed="false">
      <c r="A128" s="183"/>
      <c r="B128" s="183"/>
    </row>
    <row r="129" customFormat="false" ht="22.5" hidden="false" customHeight="true" outlineLevel="0" collapsed="false">
      <c r="A129" s="183"/>
      <c r="B129" s="183"/>
    </row>
    <row r="130" customFormat="false" ht="22.5" hidden="false" customHeight="true" outlineLevel="0" collapsed="false">
      <c r="A130" s="183"/>
      <c r="B130" s="183"/>
    </row>
    <row r="131" customFormat="false" ht="22.5" hidden="false" customHeight="true" outlineLevel="0" collapsed="false">
      <c r="A131" s="183"/>
      <c r="B131" s="183"/>
    </row>
    <row r="132" customFormat="false" ht="22.5" hidden="false" customHeight="true" outlineLevel="0" collapsed="false">
      <c r="A132" s="183"/>
      <c r="B132" s="183"/>
    </row>
    <row r="133" customFormat="false" ht="22.5" hidden="false" customHeight="true" outlineLevel="0" collapsed="false">
      <c r="A133" s="183"/>
      <c r="B133" s="183"/>
    </row>
    <row r="134" customFormat="false" ht="22.5" hidden="false" customHeight="true" outlineLevel="0" collapsed="false">
      <c r="A134" s="183"/>
      <c r="B134" s="183"/>
    </row>
    <row r="135" customFormat="false" ht="22.5" hidden="false" customHeight="true" outlineLevel="0" collapsed="false">
      <c r="A135" s="183"/>
      <c r="B135" s="183"/>
    </row>
    <row r="136" customFormat="false" ht="22.5" hidden="false" customHeight="true" outlineLevel="0" collapsed="false">
      <c r="A136" s="183"/>
      <c r="B136" s="183"/>
    </row>
    <row r="137" customFormat="false" ht="22.5" hidden="false" customHeight="true" outlineLevel="0" collapsed="false">
      <c r="A137" s="183"/>
      <c r="B137" s="183"/>
    </row>
    <row r="138" customFormat="false" ht="22.5" hidden="false" customHeight="true" outlineLevel="0" collapsed="false">
      <c r="A138" s="183"/>
      <c r="B138" s="183"/>
    </row>
    <row r="139" customFormat="false" ht="22.5" hidden="false" customHeight="true" outlineLevel="0" collapsed="false">
      <c r="A139" s="183"/>
      <c r="B139" s="183"/>
    </row>
    <row r="140" customFormat="false" ht="22.5" hidden="false" customHeight="true" outlineLevel="0" collapsed="false">
      <c r="A140" s="183"/>
      <c r="B140" s="183"/>
    </row>
    <row r="141" customFormat="false" ht="22.5" hidden="false" customHeight="true" outlineLevel="0" collapsed="false">
      <c r="A141" s="183"/>
      <c r="B141" s="183"/>
    </row>
    <row r="142" customFormat="false" ht="22.5" hidden="false" customHeight="true" outlineLevel="0" collapsed="false">
      <c r="A142" s="183"/>
      <c r="B142" s="183"/>
    </row>
    <row r="143" customFormat="false" ht="22.5" hidden="false" customHeight="true" outlineLevel="0" collapsed="false">
      <c r="A143" s="183"/>
      <c r="B143" s="183"/>
    </row>
    <row r="144" customFormat="false" ht="22.5" hidden="false" customHeight="true" outlineLevel="0" collapsed="false">
      <c r="A144" s="183"/>
      <c r="B144" s="183"/>
    </row>
    <row r="145" customFormat="false" ht="22.5" hidden="false" customHeight="true" outlineLevel="0" collapsed="false">
      <c r="A145" s="183"/>
      <c r="B145" s="183"/>
    </row>
    <row r="146" customFormat="false" ht="22.5" hidden="false" customHeight="true" outlineLevel="0" collapsed="false">
      <c r="A146" s="183"/>
      <c r="B146" s="183"/>
    </row>
    <row r="147" customFormat="false" ht="22.5" hidden="false" customHeight="true" outlineLevel="0" collapsed="false">
      <c r="A147" s="183"/>
      <c r="B147" s="183"/>
    </row>
    <row r="148" customFormat="false" ht="22.5" hidden="false" customHeight="true" outlineLevel="0" collapsed="false">
      <c r="A148" s="183"/>
      <c r="B148" s="183"/>
    </row>
    <row r="149" customFormat="false" ht="22.5" hidden="false" customHeight="true" outlineLevel="0" collapsed="false">
      <c r="A149" s="183"/>
      <c r="B149" s="183"/>
    </row>
    <row r="150" customFormat="false" ht="22.5" hidden="false" customHeight="true" outlineLevel="0" collapsed="false">
      <c r="A150" s="183"/>
      <c r="B150" s="183"/>
    </row>
    <row r="151" customFormat="false" ht="22.5" hidden="false" customHeight="true" outlineLevel="0" collapsed="false">
      <c r="A151" s="183"/>
      <c r="B151" s="183"/>
    </row>
    <row r="152" customFormat="false" ht="22.5" hidden="false" customHeight="true" outlineLevel="0" collapsed="false">
      <c r="A152" s="183"/>
      <c r="B152" s="183"/>
    </row>
    <row r="153" customFormat="false" ht="22.5" hidden="false" customHeight="true" outlineLevel="0" collapsed="false">
      <c r="A153" s="183"/>
      <c r="B153" s="183"/>
    </row>
    <row r="154" customFormat="false" ht="22.5" hidden="false" customHeight="true" outlineLevel="0" collapsed="false">
      <c r="A154" s="183"/>
      <c r="B154" s="183"/>
    </row>
    <row r="155" customFormat="false" ht="22.5" hidden="false" customHeight="true" outlineLevel="0" collapsed="false">
      <c r="A155" s="183"/>
      <c r="B155" s="183"/>
    </row>
    <row r="156" customFormat="false" ht="22.5" hidden="false" customHeight="true" outlineLevel="0" collapsed="false">
      <c r="A156" s="183"/>
      <c r="B156" s="183"/>
    </row>
    <row r="157" customFormat="false" ht="22.5" hidden="false" customHeight="true" outlineLevel="0" collapsed="false">
      <c r="A157" s="183"/>
      <c r="B157" s="183"/>
    </row>
    <row r="158" customFormat="false" ht="22.5" hidden="false" customHeight="true" outlineLevel="0" collapsed="false">
      <c r="A158" s="183"/>
      <c r="B158" s="183"/>
    </row>
    <row r="159" customFormat="false" ht="22.5" hidden="false" customHeight="true" outlineLevel="0" collapsed="false">
      <c r="A159" s="183"/>
      <c r="B159" s="183"/>
    </row>
    <row r="160" customFormat="false" ht="22.5" hidden="false" customHeight="true" outlineLevel="0" collapsed="false">
      <c r="A160" s="183"/>
      <c r="B160" s="183"/>
    </row>
    <row r="161" customFormat="false" ht="22.5" hidden="false" customHeight="true" outlineLevel="0" collapsed="false">
      <c r="A161" s="183"/>
      <c r="B161" s="183"/>
    </row>
    <row r="162" customFormat="false" ht="22.5" hidden="false" customHeight="true" outlineLevel="0" collapsed="false">
      <c r="A162" s="183"/>
      <c r="B162" s="183"/>
    </row>
    <row r="163" customFormat="false" ht="22.5" hidden="false" customHeight="true" outlineLevel="0" collapsed="false">
      <c r="A163" s="183"/>
      <c r="B163" s="183"/>
    </row>
    <row r="164" customFormat="false" ht="22.5" hidden="false" customHeight="true" outlineLevel="0" collapsed="false">
      <c r="A164" s="183"/>
      <c r="B164" s="183"/>
    </row>
    <row r="165" customFormat="false" ht="22.5" hidden="false" customHeight="true" outlineLevel="0" collapsed="false">
      <c r="A165" s="183"/>
      <c r="B165" s="183"/>
    </row>
    <row r="166" customFormat="false" ht="22.5" hidden="false" customHeight="true" outlineLevel="0" collapsed="false">
      <c r="A166" s="183"/>
      <c r="B166" s="183"/>
    </row>
    <row r="167" customFormat="false" ht="22.5" hidden="false" customHeight="true" outlineLevel="0" collapsed="false">
      <c r="A167" s="183"/>
      <c r="B167" s="183"/>
    </row>
    <row r="168" customFormat="false" ht="22.5" hidden="false" customHeight="true" outlineLevel="0" collapsed="false">
      <c r="A168" s="183"/>
      <c r="B168" s="183"/>
    </row>
    <row r="169" customFormat="false" ht="22.5" hidden="false" customHeight="true" outlineLevel="0" collapsed="false">
      <c r="A169" s="183"/>
      <c r="B169" s="183"/>
    </row>
    <row r="170" customFormat="false" ht="22.5" hidden="false" customHeight="true" outlineLevel="0" collapsed="false">
      <c r="A170" s="183"/>
      <c r="B170" s="183"/>
    </row>
    <row r="171" customFormat="false" ht="22.5" hidden="false" customHeight="true" outlineLevel="0" collapsed="false">
      <c r="A171" s="183"/>
      <c r="B171" s="183"/>
    </row>
    <row r="172" customFormat="false" ht="22.5" hidden="false" customHeight="true" outlineLevel="0" collapsed="false">
      <c r="A172" s="183"/>
      <c r="B172" s="183"/>
    </row>
    <row r="173" customFormat="false" ht="22.5" hidden="false" customHeight="true" outlineLevel="0" collapsed="false">
      <c r="A173" s="183"/>
      <c r="B173" s="183"/>
    </row>
    <row r="174" customFormat="false" ht="22.5" hidden="false" customHeight="true" outlineLevel="0" collapsed="false">
      <c r="A174" s="183"/>
      <c r="B174" s="183"/>
    </row>
    <row r="175" customFormat="false" ht="22.5" hidden="false" customHeight="true" outlineLevel="0" collapsed="false">
      <c r="A175" s="183"/>
      <c r="B175" s="183"/>
    </row>
    <row r="176" customFormat="false" ht="22.5" hidden="false" customHeight="true" outlineLevel="0" collapsed="false">
      <c r="A176" s="183"/>
      <c r="B176" s="183"/>
    </row>
    <row r="177" customFormat="false" ht="22.5" hidden="false" customHeight="true" outlineLevel="0" collapsed="false">
      <c r="A177" s="183"/>
      <c r="B177" s="183"/>
    </row>
    <row r="178" customFormat="false" ht="22.5" hidden="false" customHeight="true" outlineLevel="0" collapsed="false">
      <c r="A178" s="183"/>
      <c r="B178" s="183"/>
    </row>
    <row r="179" customFormat="false" ht="22.5" hidden="false" customHeight="true" outlineLevel="0" collapsed="false">
      <c r="A179" s="183"/>
      <c r="B179" s="183"/>
    </row>
    <row r="180" customFormat="false" ht="22.5" hidden="false" customHeight="true" outlineLevel="0" collapsed="false">
      <c r="A180" s="183"/>
      <c r="B180" s="183"/>
    </row>
    <row r="181" customFormat="false" ht="22.5" hidden="false" customHeight="true" outlineLevel="0" collapsed="false">
      <c r="A181" s="183"/>
      <c r="B181" s="183"/>
    </row>
    <row r="182" customFormat="false" ht="22.5" hidden="false" customHeight="true" outlineLevel="0" collapsed="false">
      <c r="A182" s="183"/>
      <c r="B182" s="183"/>
    </row>
    <row r="183" customFormat="false" ht="22.5" hidden="false" customHeight="true" outlineLevel="0" collapsed="false">
      <c r="A183" s="183"/>
      <c r="B183" s="183"/>
    </row>
    <row r="184" customFormat="false" ht="22.5" hidden="false" customHeight="true" outlineLevel="0" collapsed="false">
      <c r="A184" s="183"/>
      <c r="B184" s="183"/>
    </row>
    <row r="185" customFormat="false" ht="22.5" hidden="false" customHeight="true" outlineLevel="0" collapsed="false">
      <c r="A185" s="183"/>
      <c r="B185" s="183"/>
    </row>
    <row r="186" customFormat="false" ht="22.5" hidden="false" customHeight="true" outlineLevel="0" collapsed="false">
      <c r="A186" s="183"/>
      <c r="B186" s="183"/>
    </row>
    <row r="187" customFormat="false" ht="22.5" hidden="false" customHeight="true" outlineLevel="0" collapsed="false">
      <c r="A187" s="183"/>
      <c r="B187" s="183"/>
    </row>
    <row r="188" customFormat="false" ht="22.5" hidden="false" customHeight="true" outlineLevel="0" collapsed="false">
      <c r="A188" s="183"/>
      <c r="B188" s="183"/>
    </row>
    <row r="189" customFormat="false" ht="22.5" hidden="false" customHeight="true" outlineLevel="0" collapsed="false">
      <c r="A189" s="183"/>
      <c r="B189" s="183"/>
    </row>
    <row r="190" customFormat="false" ht="22.5" hidden="false" customHeight="true" outlineLevel="0" collapsed="false">
      <c r="A190" s="183"/>
      <c r="B190" s="183"/>
    </row>
    <row r="191" customFormat="false" ht="22.5" hidden="false" customHeight="true" outlineLevel="0" collapsed="false">
      <c r="A191" s="183"/>
      <c r="B191" s="183"/>
    </row>
    <row r="192" customFormat="false" ht="22.5" hidden="false" customHeight="true" outlineLevel="0" collapsed="false">
      <c r="A192" s="183"/>
      <c r="B192" s="183"/>
    </row>
    <row r="193" customFormat="false" ht="22.5" hidden="false" customHeight="true" outlineLevel="0" collapsed="false">
      <c r="A193" s="183"/>
      <c r="B193" s="183"/>
    </row>
    <row r="194" customFormat="false" ht="22.5" hidden="false" customHeight="true" outlineLevel="0" collapsed="false">
      <c r="A194" s="183"/>
      <c r="B194" s="183"/>
    </row>
    <row r="195" customFormat="false" ht="22.5" hidden="false" customHeight="true" outlineLevel="0" collapsed="false">
      <c r="A195" s="183"/>
      <c r="B195" s="183"/>
    </row>
    <row r="196" customFormat="false" ht="22.5" hidden="false" customHeight="true" outlineLevel="0" collapsed="false">
      <c r="A196" s="183"/>
      <c r="B196" s="183"/>
    </row>
    <row r="197" customFormat="false" ht="22.5" hidden="false" customHeight="true" outlineLevel="0" collapsed="false">
      <c r="A197" s="183"/>
      <c r="B197" s="183"/>
    </row>
    <row r="198" customFormat="false" ht="22.5" hidden="false" customHeight="true" outlineLevel="0" collapsed="false">
      <c r="A198" s="183"/>
      <c r="B198" s="183"/>
    </row>
    <row r="199" customFormat="false" ht="22.5" hidden="false" customHeight="true" outlineLevel="0" collapsed="false">
      <c r="A199" s="183"/>
      <c r="B199" s="183"/>
    </row>
    <row r="200" customFormat="false" ht="22.5" hidden="false" customHeight="true" outlineLevel="0" collapsed="false">
      <c r="A200" s="183"/>
      <c r="B200" s="183"/>
    </row>
    <row r="201" customFormat="false" ht="22.5" hidden="false" customHeight="true" outlineLevel="0" collapsed="false">
      <c r="A201" s="183"/>
      <c r="B201" s="183"/>
    </row>
    <row r="202" customFormat="false" ht="22.5" hidden="false" customHeight="true" outlineLevel="0" collapsed="false">
      <c r="A202" s="183"/>
      <c r="B202" s="183"/>
    </row>
    <row r="203" customFormat="false" ht="22.5" hidden="false" customHeight="true" outlineLevel="0" collapsed="false">
      <c r="A203" s="183"/>
      <c r="B203" s="183"/>
    </row>
    <row r="204" customFormat="false" ht="22.5" hidden="false" customHeight="true" outlineLevel="0" collapsed="false">
      <c r="A204" s="183"/>
      <c r="B204" s="183"/>
    </row>
    <row r="205" customFormat="false" ht="22.5" hidden="false" customHeight="true" outlineLevel="0" collapsed="false">
      <c r="A205" s="183"/>
      <c r="B205" s="183"/>
    </row>
    <row r="206" customFormat="false" ht="22.5" hidden="false" customHeight="true" outlineLevel="0" collapsed="false">
      <c r="A206" s="183"/>
      <c r="B206" s="183"/>
    </row>
    <row r="207" customFormat="false" ht="22.5" hidden="false" customHeight="true" outlineLevel="0" collapsed="false">
      <c r="A207" s="183"/>
      <c r="B207" s="183"/>
    </row>
    <row r="208" customFormat="false" ht="22.5" hidden="false" customHeight="true" outlineLevel="0" collapsed="false">
      <c r="A208" s="183"/>
      <c r="B208" s="183"/>
    </row>
    <row r="209" customFormat="false" ht="22.5" hidden="false" customHeight="true" outlineLevel="0" collapsed="false">
      <c r="A209" s="183"/>
      <c r="B209" s="183"/>
    </row>
  </sheetData>
  <mergeCells count="12">
    <mergeCell ref="A1:D1"/>
    <mergeCell ref="A3:B3"/>
    <mergeCell ref="A4:B4"/>
    <mergeCell ref="A5:B5"/>
    <mergeCell ref="A6:B6"/>
    <mergeCell ref="A7:B7"/>
    <mergeCell ref="A8:B8"/>
    <mergeCell ref="A9:B9"/>
    <mergeCell ref="A12:D12"/>
    <mergeCell ref="F14:I14"/>
    <mergeCell ref="A15:B15"/>
    <mergeCell ref="A16:B16"/>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Roman,Normal"&amp;12Page &amp;P</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MJ209"/>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D10" activeCellId="0" sqref="D10"/>
    </sheetView>
  </sheetViews>
  <sheetFormatPr defaultRowHeight="15" zeroHeight="false" outlineLevelRow="0" outlineLevelCol="0"/>
  <cols>
    <col collapsed="false" customWidth="true" hidden="false" outlineLevel="0" max="2" min="1" style="162" width="44.99"/>
    <col collapsed="false" customWidth="true" hidden="false" outlineLevel="0" max="3" min="3" style="162" width="3.57"/>
    <col collapsed="false" customWidth="true" hidden="false" outlineLevel="0" max="4" min="4" style="16" width="86.71"/>
    <col collapsed="false" customWidth="true" hidden="false" outlineLevel="0" max="5" min="5" style="1" width="8.71"/>
    <col collapsed="false" customWidth="true" hidden="false" outlineLevel="0" max="6" min="6" style="16" width="11.57"/>
    <col collapsed="false" customWidth="true" hidden="false" outlineLevel="0" max="1023" min="7" style="162" width="11.57"/>
    <col collapsed="false" customWidth="true" hidden="false" outlineLevel="0" max="1025" min="1024" style="1" width="8.71"/>
  </cols>
  <sheetData>
    <row r="1" s="167" customFormat="true" ht="41.25" hidden="false" customHeight="true" outlineLevel="0" collapsed="false">
      <c r="A1" s="163" t="s">
        <v>1413</v>
      </c>
      <c r="B1" s="163"/>
      <c r="C1" s="163"/>
      <c r="D1" s="163"/>
      <c r="E1" s="165"/>
      <c r="F1" s="166"/>
    </row>
    <row r="2" s="167" customFormat="true" ht="12.75" hidden="false" customHeight="true" outlineLevel="0" collapsed="false">
      <c r="A2" s="184"/>
      <c r="B2" s="162"/>
      <c r="C2" s="164"/>
      <c r="D2" s="173"/>
      <c r="E2" s="165"/>
      <c r="F2" s="166"/>
    </row>
    <row r="3" s="167" customFormat="true" ht="27.75" hidden="false" customHeight="true" outlineLevel="0" collapsed="false">
      <c r="A3" s="184" t="s">
        <v>1373</v>
      </c>
      <c r="B3" s="184"/>
      <c r="C3" s="164"/>
      <c r="D3" s="169" t="s">
        <v>1374</v>
      </c>
      <c r="E3" s="165"/>
      <c r="F3" s="166"/>
    </row>
    <row r="4" s="167" customFormat="true" ht="27.75" hidden="false" customHeight="true" outlineLevel="0" collapsed="false">
      <c r="A4" s="168" t="s">
        <v>1375</v>
      </c>
      <c r="B4" s="168"/>
      <c r="C4" s="164"/>
      <c r="D4" s="169" t="s">
        <v>1376</v>
      </c>
      <c r="E4" s="165"/>
      <c r="F4" s="166"/>
    </row>
    <row r="5" s="167" customFormat="true" ht="27.75" hidden="false" customHeight="true" outlineLevel="0" collapsed="false">
      <c r="A5" s="168" t="s">
        <v>1377</v>
      </c>
      <c r="B5" s="168"/>
      <c r="C5" s="164"/>
      <c r="D5" s="169" t="s">
        <v>1378</v>
      </c>
      <c r="E5" s="165"/>
      <c r="F5" s="166"/>
    </row>
    <row r="6" s="167" customFormat="true" ht="27.75" hidden="false" customHeight="true" outlineLevel="0" collapsed="false">
      <c r="A6" s="174" t="s">
        <v>1379</v>
      </c>
      <c r="B6" s="174"/>
      <c r="C6" s="185"/>
      <c r="D6" s="171"/>
      <c r="E6" s="165"/>
      <c r="F6" s="166"/>
    </row>
    <row r="7" s="167" customFormat="true" ht="96" hidden="false" customHeight="true" outlineLevel="0" collapsed="false">
      <c r="A7" s="186" t="s">
        <v>1414</v>
      </c>
      <c r="B7" s="186"/>
      <c r="C7" s="171"/>
      <c r="D7" s="172" t="s">
        <v>1376</v>
      </c>
      <c r="E7" s="173"/>
      <c r="F7" s="166"/>
    </row>
    <row r="8" customFormat="false" ht="96" hidden="false" customHeight="true" outlineLevel="0" collapsed="false">
      <c r="A8" s="187" t="s">
        <v>1397</v>
      </c>
      <c r="B8" s="187"/>
      <c r="C8" s="126"/>
      <c r="D8" s="53" t="s">
        <v>1398</v>
      </c>
      <c r="F8" s="1"/>
      <c r="G8" s="1"/>
      <c r="H8" s="1"/>
      <c r="AMJ8" s="162"/>
    </row>
    <row r="9" customFormat="false" ht="74.25" hidden="false" customHeight="true" outlineLevel="0" collapsed="false">
      <c r="A9" s="176" t="s">
        <v>1399</v>
      </c>
      <c r="B9" s="176"/>
      <c r="D9" s="53" t="s">
        <v>1400</v>
      </c>
      <c r="F9" s="1"/>
      <c r="AMJ9" s="162"/>
    </row>
    <row r="10" customFormat="false" ht="12.75" hidden="false" customHeight="true" outlineLevel="0" collapsed="false">
      <c r="A10" s="188"/>
      <c r="B10" s="1"/>
      <c r="F10" s="1"/>
    </row>
    <row r="11" customFormat="false" ht="12.75" hidden="false" customHeight="true" outlineLevel="0" collapsed="false">
      <c r="F11" s="1"/>
    </row>
    <row r="12" customFormat="false" ht="39.75" hidden="false" customHeight="true" outlineLevel="0" collapsed="false">
      <c r="A12" s="178" t="s">
        <v>1415</v>
      </c>
      <c r="B12" s="178"/>
      <c r="C12" s="178"/>
      <c r="D12" s="178"/>
      <c r="F12" s="1"/>
    </row>
    <row r="13" customFormat="false" ht="24.75" hidden="false" customHeight="true" outlineLevel="0" collapsed="false"/>
    <row r="14" customFormat="false" ht="42" hidden="false" customHeight="true" outlineLevel="0" collapsed="false">
      <c r="A14" s="189" t="s">
        <v>1402</v>
      </c>
      <c r="B14" s="178" t="s">
        <v>1403</v>
      </c>
      <c r="D14" s="190" t="s">
        <v>1416</v>
      </c>
      <c r="F14" s="179" t="s">
        <v>1405</v>
      </c>
      <c r="G14" s="179"/>
      <c r="H14" s="179"/>
      <c r="I14" s="179"/>
    </row>
    <row r="15" customFormat="false" ht="22.5" hidden="false" customHeight="true" outlineLevel="0" collapsed="false">
      <c r="A15" s="191" t="s">
        <v>1406</v>
      </c>
      <c r="B15" s="191"/>
      <c r="D15" s="192" t="s">
        <v>1407</v>
      </c>
    </row>
    <row r="16" customFormat="false" ht="30.75" hidden="false" customHeight="true" outlineLevel="0" collapsed="false">
      <c r="A16" s="181" t="s">
        <v>1408</v>
      </c>
      <c r="B16" s="181"/>
      <c r="D16" s="181" t="s">
        <v>1409</v>
      </c>
    </row>
    <row r="17" customFormat="false" ht="33" hidden="false" customHeight="true" outlineLevel="0" collapsed="false">
      <c r="A17" s="193" t="s">
        <v>1410</v>
      </c>
      <c r="B17" s="193" t="s">
        <v>1411</v>
      </c>
      <c r="D17" s="194" t="s">
        <v>1412</v>
      </c>
    </row>
    <row r="18" customFormat="false" ht="22.5" hidden="false" customHeight="true" outlineLevel="0" collapsed="false">
      <c r="A18" s="183"/>
      <c r="B18" s="183"/>
      <c r="D18" s="195"/>
    </row>
    <row r="19" customFormat="false" ht="22.5" hidden="false" customHeight="true" outlineLevel="0" collapsed="false">
      <c r="A19" s="183"/>
      <c r="B19" s="183"/>
      <c r="D19" s="195"/>
    </row>
    <row r="20" customFormat="false" ht="22.5" hidden="false" customHeight="true" outlineLevel="0" collapsed="false">
      <c r="A20" s="183"/>
      <c r="B20" s="183"/>
      <c r="D20" s="195"/>
    </row>
    <row r="21" customFormat="false" ht="22.5" hidden="false" customHeight="true" outlineLevel="0" collapsed="false">
      <c r="A21" s="183"/>
      <c r="B21" s="183"/>
      <c r="D21" s="195"/>
    </row>
    <row r="22" customFormat="false" ht="22.5" hidden="false" customHeight="true" outlineLevel="0" collapsed="false">
      <c r="A22" s="183"/>
      <c r="B22" s="183"/>
      <c r="D22" s="195"/>
    </row>
    <row r="23" customFormat="false" ht="22.5" hidden="false" customHeight="true" outlineLevel="0" collapsed="false">
      <c r="A23" s="183"/>
      <c r="B23" s="183"/>
      <c r="D23" s="195"/>
    </row>
    <row r="24" customFormat="false" ht="22.5" hidden="false" customHeight="true" outlineLevel="0" collapsed="false">
      <c r="A24" s="183"/>
      <c r="B24" s="183"/>
      <c r="D24" s="195"/>
    </row>
    <row r="25" customFormat="false" ht="22.5" hidden="false" customHeight="true" outlineLevel="0" collapsed="false">
      <c r="A25" s="183"/>
      <c r="B25" s="183"/>
      <c r="D25" s="195"/>
    </row>
    <row r="26" customFormat="false" ht="22.5" hidden="false" customHeight="true" outlineLevel="0" collapsed="false">
      <c r="A26" s="183"/>
      <c r="B26" s="183"/>
      <c r="D26" s="195"/>
    </row>
    <row r="27" customFormat="false" ht="22.5" hidden="false" customHeight="true" outlineLevel="0" collapsed="false">
      <c r="A27" s="183"/>
      <c r="B27" s="183"/>
      <c r="D27" s="195"/>
    </row>
    <row r="28" customFormat="false" ht="22.5" hidden="false" customHeight="true" outlineLevel="0" collapsed="false">
      <c r="A28" s="183"/>
      <c r="B28" s="183"/>
      <c r="D28" s="195"/>
    </row>
    <row r="29" customFormat="false" ht="22.5" hidden="false" customHeight="true" outlineLevel="0" collapsed="false">
      <c r="A29" s="183"/>
      <c r="B29" s="183"/>
      <c r="D29" s="195"/>
    </row>
    <row r="30" customFormat="false" ht="22.5" hidden="false" customHeight="true" outlineLevel="0" collapsed="false">
      <c r="A30" s="183"/>
      <c r="B30" s="183"/>
    </row>
    <row r="31" customFormat="false" ht="22.5" hidden="false" customHeight="true" outlineLevel="0" collapsed="false">
      <c r="A31" s="183"/>
      <c r="B31" s="183"/>
    </row>
    <row r="32" customFormat="false" ht="22.5" hidden="false" customHeight="true" outlineLevel="0" collapsed="false">
      <c r="A32" s="183"/>
      <c r="B32" s="183"/>
    </row>
    <row r="33" customFormat="false" ht="22.5" hidden="false" customHeight="true" outlineLevel="0" collapsed="false">
      <c r="A33" s="183"/>
      <c r="B33" s="183"/>
    </row>
    <row r="34" customFormat="false" ht="22.5" hidden="false" customHeight="true" outlineLevel="0" collapsed="false">
      <c r="A34" s="183"/>
      <c r="B34" s="183"/>
    </row>
    <row r="35" customFormat="false" ht="22.5" hidden="false" customHeight="true" outlineLevel="0" collapsed="false">
      <c r="A35" s="183"/>
      <c r="B35" s="183"/>
    </row>
    <row r="36" customFormat="false" ht="22.5" hidden="false" customHeight="true" outlineLevel="0" collapsed="false">
      <c r="A36" s="183"/>
      <c r="B36" s="183"/>
    </row>
    <row r="37" customFormat="false" ht="22.5" hidden="false" customHeight="true" outlineLevel="0" collapsed="false">
      <c r="A37" s="183"/>
      <c r="B37" s="183"/>
    </row>
    <row r="38" customFormat="false" ht="22.5" hidden="false" customHeight="true" outlineLevel="0" collapsed="false">
      <c r="A38" s="183"/>
      <c r="B38" s="183"/>
    </row>
    <row r="39" customFormat="false" ht="22.5" hidden="false" customHeight="true" outlineLevel="0" collapsed="false">
      <c r="A39" s="183"/>
      <c r="B39" s="183"/>
    </row>
    <row r="40" customFormat="false" ht="22.5" hidden="false" customHeight="true" outlineLevel="0" collapsed="false">
      <c r="A40" s="183"/>
      <c r="B40" s="183"/>
    </row>
    <row r="41" customFormat="false" ht="22.5" hidden="false" customHeight="true" outlineLevel="0" collapsed="false">
      <c r="A41" s="183"/>
      <c r="B41" s="183"/>
    </row>
    <row r="42" customFormat="false" ht="22.5" hidden="false" customHeight="true" outlineLevel="0" collapsed="false">
      <c r="A42" s="183"/>
      <c r="B42" s="183"/>
    </row>
    <row r="43" customFormat="false" ht="22.5" hidden="false" customHeight="true" outlineLevel="0" collapsed="false">
      <c r="A43" s="183"/>
      <c r="B43" s="183"/>
    </row>
    <row r="44" customFormat="false" ht="22.5" hidden="false" customHeight="true" outlineLevel="0" collapsed="false">
      <c r="A44" s="183"/>
      <c r="B44" s="183"/>
    </row>
    <row r="45" customFormat="false" ht="22.5" hidden="false" customHeight="true" outlineLevel="0" collapsed="false">
      <c r="A45" s="183"/>
      <c r="B45" s="183"/>
    </row>
    <row r="46" customFormat="false" ht="22.5" hidden="false" customHeight="true" outlineLevel="0" collapsed="false">
      <c r="A46" s="183"/>
      <c r="B46" s="183"/>
    </row>
    <row r="47" customFormat="false" ht="22.5" hidden="false" customHeight="true" outlineLevel="0" collapsed="false">
      <c r="A47" s="183"/>
      <c r="B47" s="183"/>
    </row>
    <row r="48" customFormat="false" ht="22.5" hidden="false" customHeight="true" outlineLevel="0" collapsed="false">
      <c r="A48" s="183"/>
      <c r="B48" s="183"/>
    </row>
    <row r="49" customFormat="false" ht="22.5" hidden="false" customHeight="true" outlineLevel="0" collapsed="false">
      <c r="A49" s="183"/>
      <c r="B49" s="183"/>
    </row>
    <row r="50" customFormat="false" ht="22.5" hidden="false" customHeight="true" outlineLevel="0" collapsed="false">
      <c r="A50" s="183"/>
      <c r="B50" s="183"/>
    </row>
    <row r="51" customFormat="false" ht="22.5" hidden="false" customHeight="true" outlineLevel="0" collapsed="false">
      <c r="A51" s="183"/>
      <c r="B51" s="183"/>
    </row>
    <row r="52" customFormat="false" ht="22.5" hidden="false" customHeight="true" outlineLevel="0" collapsed="false">
      <c r="A52" s="183"/>
      <c r="B52" s="183"/>
    </row>
    <row r="53" customFormat="false" ht="22.5" hidden="false" customHeight="true" outlineLevel="0" collapsed="false">
      <c r="A53" s="183"/>
      <c r="B53" s="183"/>
    </row>
    <row r="54" customFormat="false" ht="22.5" hidden="false" customHeight="true" outlineLevel="0" collapsed="false">
      <c r="A54" s="183"/>
      <c r="B54" s="183"/>
    </row>
    <row r="55" customFormat="false" ht="22.5" hidden="false" customHeight="true" outlineLevel="0" collapsed="false">
      <c r="A55" s="183"/>
      <c r="B55" s="183"/>
    </row>
    <row r="56" customFormat="false" ht="22.5" hidden="false" customHeight="true" outlineLevel="0" collapsed="false">
      <c r="A56" s="183"/>
      <c r="B56" s="183"/>
    </row>
    <row r="57" customFormat="false" ht="22.5" hidden="false" customHeight="true" outlineLevel="0" collapsed="false">
      <c r="A57" s="183"/>
      <c r="B57" s="183"/>
    </row>
    <row r="58" customFormat="false" ht="22.5" hidden="false" customHeight="true" outlineLevel="0" collapsed="false">
      <c r="A58" s="183"/>
      <c r="B58" s="183"/>
    </row>
    <row r="59" customFormat="false" ht="22.5" hidden="false" customHeight="true" outlineLevel="0" collapsed="false">
      <c r="A59" s="183"/>
      <c r="B59" s="183"/>
    </row>
    <row r="60" customFormat="false" ht="22.5" hidden="false" customHeight="true" outlineLevel="0" collapsed="false">
      <c r="A60" s="183"/>
      <c r="B60" s="183"/>
    </row>
    <row r="61" customFormat="false" ht="22.5" hidden="false" customHeight="true" outlineLevel="0" collapsed="false">
      <c r="A61" s="183"/>
      <c r="B61" s="183"/>
    </row>
    <row r="62" customFormat="false" ht="22.5" hidden="false" customHeight="true" outlineLevel="0" collapsed="false">
      <c r="A62" s="183"/>
      <c r="B62" s="183"/>
    </row>
    <row r="63" customFormat="false" ht="22.5" hidden="false" customHeight="true" outlineLevel="0" collapsed="false">
      <c r="A63" s="183"/>
      <c r="B63" s="183"/>
    </row>
    <row r="64" customFormat="false" ht="22.5" hidden="false" customHeight="true" outlineLevel="0" collapsed="false">
      <c r="A64" s="183"/>
      <c r="B64" s="183"/>
    </row>
    <row r="65" customFormat="false" ht="22.5" hidden="false" customHeight="true" outlineLevel="0" collapsed="false">
      <c r="A65" s="183"/>
      <c r="B65" s="183"/>
    </row>
    <row r="66" customFormat="false" ht="22.5" hidden="false" customHeight="true" outlineLevel="0" collapsed="false">
      <c r="A66" s="183"/>
      <c r="B66" s="183"/>
    </row>
    <row r="67" customFormat="false" ht="22.5" hidden="false" customHeight="true" outlineLevel="0" collapsed="false">
      <c r="A67" s="183"/>
      <c r="B67" s="183"/>
    </row>
    <row r="68" customFormat="false" ht="22.5" hidden="false" customHeight="true" outlineLevel="0" collapsed="false">
      <c r="A68" s="183"/>
      <c r="B68" s="183"/>
    </row>
    <row r="69" customFormat="false" ht="22.5" hidden="false" customHeight="true" outlineLevel="0" collapsed="false">
      <c r="A69" s="183"/>
      <c r="B69" s="183"/>
    </row>
    <row r="70" customFormat="false" ht="22.5" hidden="false" customHeight="true" outlineLevel="0" collapsed="false">
      <c r="A70" s="183"/>
      <c r="B70" s="183"/>
    </row>
    <row r="71" customFormat="false" ht="22.5" hidden="false" customHeight="true" outlineLevel="0" collapsed="false">
      <c r="A71" s="183"/>
      <c r="B71" s="183"/>
    </row>
    <row r="72" customFormat="false" ht="22.5" hidden="false" customHeight="true" outlineLevel="0" collapsed="false">
      <c r="A72" s="183"/>
      <c r="B72" s="183"/>
    </row>
    <row r="73" customFormat="false" ht="22.5" hidden="false" customHeight="true" outlineLevel="0" collapsed="false">
      <c r="A73" s="183"/>
      <c r="B73" s="183"/>
    </row>
    <row r="74" customFormat="false" ht="22.5" hidden="false" customHeight="true" outlineLevel="0" collapsed="false">
      <c r="A74" s="183"/>
      <c r="B74" s="183"/>
    </row>
    <row r="75" customFormat="false" ht="22.5" hidden="false" customHeight="true" outlineLevel="0" collapsed="false">
      <c r="A75" s="183"/>
      <c r="B75" s="183"/>
    </row>
    <row r="76" customFormat="false" ht="22.5" hidden="false" customHeight="true" outlineLevel="0" collapsed="false">
      <c r="A76" s="183"/>
      <c r="B76" s="183"/>
    </row>
    <row r="77" customFormat="false" ht="22.5" hidden="false" customHeight="true" outlineLevel="0" collapsed="false">
      <c r="A77" s="183"/>
      <c r="B77" s="183"/>
    </row>
    <row r="78" customFormat="false" ht="22.5" hidden="false" customHeight="true" outlineLevel="0" collapsed="false">
      <c r="A78" s="183"/>
      <c r="B78" s="183"/>
    </row>
    <row r="79" customFormat="false" ht="22.5" hidden="false" customHeight="true" outlineLevel="0" collapsed="false">
      <c r="A79" s="183"/>
      <c r="B79" s="183"/>
    </row>
    <row r="80" customFormat="false" ht="22.5" hidden="false" customHeight="true" outlineLevel="0" collapsed="false">
      <c r="A80" s="183"/>
      <c r="B80" s="183"/>
    </row>
    <row r="81" customFormat="false" ht="22.5" hidden="false" customHeight="true" outlineLevel="0" collapsed="false">
      <c r="A81" s="183"/>
      <c r="B81" s="183"/>
    </row>
    <row r="82" customFormat="false" ht="22.5" hidden="false" customHeight="true" outlineLevel="0" collapsed="false">
      <c r="A82" s="183"/>
      <c r="B82" s="183"/>
    </row>
    <row r="83" customFormat="false" ht="22.5" hidden="false" customHeight="true" outlineLevel="0" collapsed="false">
      <c r="A83" s="183"/>
      <c r="B83" s="183"/>
    </row>
    <row r="84" customFormat="false" ht="22.5" hidden="false" customHeight="true" outlineLevel="0" collapsed="false">
      <c r="A84" s="183"/>
      <c r="B84" s="183"/>
    </row>
    <row r="85" customFormat="false" ht="22.5" hidden="false" customHeight="true" outlineLevel="0" collapsed="false">
      <c r="A85" s="183"/>
      <c r="B85" s="183"/>
    </row>
    <row r="86" customFormat="false" ht="22.5" hidden="false" customHeight="true" outlineLevel="0" collapsed="false">
      <c r="A86" s="183"/>
      <c r="B86" s="183"/>
    </row>
    <row r="87" customFormat="false" ht="22.5" hidden="false" customHeight="true" outlineLevel="0" collapsed="false">
      <c r="A87" s="183"/>
      <c r="B87" s="183"/>
    </row>
    <row r="88" customFormat="false" ht="22.5" hidden="false" customHeight="true" outlineLevel="0" collapsed="false">
      <c r="A88" s="183"/>
      <c r="B88" s="183"/>
    </row>
    <row r="89" customFormat="false" ht="22.5" hidden="false" customHeight="true" outlineLevel="0" collapsed="false">
      <c r="A89" s="183"/>
      <c r="B89" s="183"/>
    </row>
    <row r="90" customFormat="false" ht="22.5" hidden="false" customHeight="true" outlineLevel="0" collapsed="false">
      <c r="A90" s="183"/>
      <c r="B90" s="183"/>
    </row>
    <row r="91" customFormat="false" ht="22.5" hidden="false" customHeight="true" outlineLevel="0" collapsed="false">
      <c r="A91" s="183"/>
      <c r="B91" s="183"/>
    </row>
    <row r="92" customFormat="false" ht="22.5" hidden="false" customHeight="true" outlineLevel="0" collapsed="false">
      <c r="A92" s="183"/>
      <c r="B92" s="183"/>
    </row>
    <row r="93" customFormat="false" ht="22.5" hidden="false" customHeight="true" outlineLevel="0" collapsed="false">
      <c r="A93" s="183"/>
      <c r="B93" s="183"/>
    </row>
    <row r="94" customFormat="false" ht="22.5" hidden="false" customHeight="true" outlineLevel="0" collapsed="false">
      <c r="A94" s="183"/>
      <c r="B94" s="183"/>
    </row>
    <row r="95" customFormat="false" ht="22.5" hidden="false" customHeight="true" outlineLevel="0" collapsed="false">
      <c r="A95" s="183"/>
      <c r="B95" s="183"/>
    </row>
    <row r="96" customFormat="false" ht="22.5" hidden="false" customHeight="true" outlineLevel="0" collapsed="false">
      <c r="A96" s="183"/>
      <c r="B96" s="183"/>
    </row>
    <row r="97" customFormat="false" ht="22.5" hidden="false" customHeight="true" outlineLevel="0" collapsed="false">
      <c r="A97" s="183"/>
      <c r="B97" s="183"/>
    </row>
    <row r="98" customFormat="false" ht="22.5" hidden="false" customHeight="true" outlineLevel="0" collapsed="false">
      <c r="A98" s="183"/>
      <c r="B98" s="183"/>
    </row>
    <row r="99" customFormat="false" ht="22.5" hidden="false" customHeight="true" outlineLevel="0" collapsed="false">
      <c r="A99" s="183"/>
      <c r="B99" s="183"/>
    </row>
    <row r="100" customFormat="false" ht="22.5" hidden="false" customHeight="true" outlineLevel="0" collapsed="false">
      <c r="A100" s="183"/>
      <c r="B100" s="183"/>
    </row>
    <row r="101" customFormat="false" ht="22.5" hidden="false" customHeight="true" outlineLevel="0" collapsed="false">
      <c r="A101" s="183"/>
      <c r="B101" s="183"/>
    </row>
    <row r="102" customFormat="false" ht="22.5" hidden="false" customHeight="true" outlineLevel="0" collapsed="false">
      <c r="A102" s="183"/>
      <c r="B102" s="183"/>
    </row>
    <row r="103" customFormat="false" ht="22.5" hidden="false" customHeight="true" outlineLevel="0" collapsed="false">
      <c r="A103" s="183"/>
      <c r="B103" s="183"/>
    </row>
    <row r="104" customFormat="false" ht="22.5" hidden="false" customHeight="true" outlineLevel="0" collapsed="false">
      <c r="A104" s="183"/>
      <c r="B104" s="183"/>
    </row>
    <row r="105" customFormat="false" ht="22.5" hidden="false" customHeight="true" outlineLevel="0" collapsed="false">
      <c r="A105" s="183"/>
      <c r="B105" s="183"/>
    </row>
    <row r="106" customFormat="false" ht="22.5" hidden="false" customHeight="true" outlineLevel="0" collapsed="false">
      <c r="A106" s="183"/>
      <c r="B106" s="183"/>
    </row>
    <row r="107" customFormat="false" ht="22.5" hidden="false" customHeight="true" outlineLevel="0" collapsed="false">
      <c r="A107" s="183"/>
      <c r="B107" s="183"/>
    </row>
    <row r="108" customFormat="false" ht="22.5" hidden="false" customHeight="true" outlineLevel="0" collapsed="false">
      <c r="A108" s="183"/>
      <c r="B108" s="183"/>
    </row>
    <row r="109" customFormat="false" ht="22.5" hidden="false" customHeight="true" outlineLevel="0" collapsed="false">
      <c r="A109" s="183"/>
      <c r="B109" s="183"/>
    </row>
    <row r="110" customFormat="false" ht="22.5" hidden="false" customHeight="true" outlineLevel="0" collapsed="false">
      <c r="A110" s="183"/>
      <c r="B110" s="183"/>
    </row>
    <row r="111" customFormat="false" ht="22.5" hidden="false" customHeight="true" outlineLevel="0" collapsed="false">
      <c r="A111" s="183"/>
      <c r="B111" s="183"/>
    </row>
    <row r="112" customFormat="false" ht="22.5" hidden="false" customHeight="true" outlineLevel="0" collapsed="false">
      <c r="A112" s="183"/>
      <c r="B112" s="183"/>
    </row>
    <row r="113" customFormat="false" ht="22.5" hidden="false" customHeight="true" outlineLevel="0" collapsed="false">
      <c r="A113" s="183"/>
      <c r="B113" s="183"/>
    </row>
    <row r="114" customFormat="false" ht="22.5" hidden="false" customHeight="true" outlineLevel="0" collapsed="false">
      <c r="A114" s="183"/>
      <c r="B114" s="183"/>
    </row>
    <row r="115" customFormat="false" ht="22.5" hidden="false" customHeight="true" outlineLevel="0" collapsed="false">
      <c r="A115" s="183"/>
      <c r="B115" s="183"/>
    </row>
    <row r="116" customFormat="false" ht="22.5" hidden="false" customHeight="true" outlineLevel="0" collapsed="false">
      <c r="A116" s="183"/>
      <c r="B116" s="183"/>
    </row>
    <row r="117" customFormat="false" ht="22.5" hidden="false" customHeight="true" outlineLevel="0" collapsed="false">
      <c r="A117" s="183"/>
      <c r="B117" s="183"/>
    </row>
    <row r="118" customFormat="false" ht="22.5" hidden="false" customHeight="true" outlineLevel="0" collapsed="false">
      <c r="A118" s="183"/>
      <c r="B118" s="183"/>
    </row>
    <row r="119" customFormat="false" ht="22.5" hidden="false" customHeight="true" outlineLevel="0" collapsed="false">
      <c r="A119" s="183"/>
      <c r="B119" s="183"/>
    </row>
    <row r="120" customFormat="false" ht="22.5" hidden="false" customHeight="true" outlineLevel="0" collapsed="false">
      <c r="A120" s="183"/>
      <c r="B120" s="183"/>
    </row>
    <row r="121" customFormat="false" ht="22.5" hidden="false" customHeight="true" outlineLevel="0" collapsed="false">
      <c r="A121" s="183"/>
      <c r="B121" s="183"/>
    </row>
    <row r="122" customFormat="false" ht="22.5" hidden="false" customHeight="true" outlineLevel="0" collapsed="false">
      <c r="A122" s="183"/>
      <c r="B122" s="183"/>
    </row>
    <row r="123" customFormat="false" ht="22.5" hidden="false" customHeight="true" outlineLevel="0" collapsed="false">
      <c r="A123" s="183"/>
      <c r="B123" s="183"/>
    </row>
    <row r="124" customFormat="false" ht="22.5" hidden="false" customHeight="true" outlineLevel="0" collapsed="false">
      <c r="A124" s="183"/>
      <c r="B124" s="183"/>
    </row>
    <row r="125" customFormat="false" ht="22.5" hidden="false" customHeight="true" outlineLevel="0" collapsed="false">
      <c r="A125" s="183"/>
      <c r="B125" s="183"/>
    </row>
    <row r="126" customFormat="false" ht="22.5" hidden="false" customHeight="true" outlineLevel="0" collapsed="false">
      <c r="A126" s="183"/>
      <c r="B126" s="183"/>
    </row>
    <row r="127" customFormat="false" ht="22.5" hidden="false" customHeight="true" outlineLevel="0" collapsed="false">
      <c r="A127" s="183"/>
      <c r="B127" s="183"/>
    </row>
    <row r="128" customFormat="false" ht="22.5" hidden="false" customHeight="true" outlineLevel="0" collapsed="false">
      <c r="A128" s="183"/>
      <c r="B128" s="183"/>
    </row>
    <row r="129" customFormat="false" ht="22.5" hidden="false" customHeight="true" outlineLevel="0" collapsed="false">
      <c r="A129" s="183"/>
      <c r="B129" s="183"/>
    </row>
    <row r="130" customFormat="false" ht="22.5" hidden="false" customHeight="true" outlineLevel="0" collapsed="false">
      <c r="A130" s="183"/>
      <c r="B130" s="183"/>
    </row>
    <row r="131" customFormat="false" ht="22.5" hidden="false" customHeight="true" outlineLevel="0" collapsed="false">
      <c r="A131" s="183"/>
      <c r="B131" s="183"/>
    </row>
    <row r="132" customFormat="false" ht="22.5" hidden="false" customHeight="true" outlineLevel="0" collapsed="false">
      <c r="A132" s="183"/>
      <c r="B132" s="183"/>
    </row>
    <row r="133" customFormat="false" ht="22.5" hidden="false" customHeight="true" outlineLevel="0" collapsed="false">
      <c r="A133" s="183"/>
      <c r="B133" s="183"/>
    </row>
    <row r="134" customFormat="false" ht="22.5" hidden="false" customHeight="true" outlineLevel="0" collapsed="false">
      <c r="A134" s="183"/>
      <c r="B134" s="183"/>
    </row>
    <row r="135" customFormat="false" ht="22.5" hidden="false" customHeight="true" outlineLevel="0" collapsed="false">
      <c r="A135" s="183"/>
      <c r="B135" s="183"/>
    </row>
    <row r="136" customFormat="false" ht="22.5" hidden="false" customHeight="true" outlineLevel="0" collapsed="false">
      <c r="A136" s="183"/>
      <c r="B136" s="183"/>
    </row>
    <row r="137" customFormat="false" ht="22.5" hidden="false" customHeight="true" outlineLevel="0" collapsed="false">
      <c r="A137" s="183"/>
      <c r="B137" s="183"/>
    </row>
    <row r="138" customFormat="false" ht="22.5" hidden="false" customHeight="true" outlineLevel="0" collapsed="false">
      <c r="A138" s="183"/>
      <c r="B138" s="183"/>
    </row>
    <row r="139" customFormat="false" ht="22.5" hidden="false" customHeight="true" outlineLevel="0" collapsed="false">
      <c r="A139" s="183"/>
      <c r="B139" s="183"/>
    </row>
    <row r="140" customFormat="false" ht="22.5" hidden="false" customHeight="true" outlineLevel="0" collapsed="false">
      <c r="A140" s="183"/>
      <c r="B140" s="183"/>
    </row>
    <row r="141" customFormat="false" ht="22.5" hidden="false" customHeight="true" outlineLevel="0" collapsed="false">
      <c r="A141" s="183"/>
      <c r="B141" s="183"/>
    </row>
    <row r="142" customFormat="false" ht="22.5" hidden="false" customHeight="true" outlineLevel="0" collapsed="false">
      <c r="A142" s="183"/>
      <c r="B142" s="183"/>
    </row>
    <row r="143" customFormat="false" ht="22.5" hidden="false" customHeight="true" outlineLevel="0" collapsed="false">
      <c r="A143" s="183"/>
      <c r="B143" s="183"/>
    </row>
    <row r="144" customFormat="false" ht="22.5" hidden="false" customHeight="true" outlineLevel="0" collapsed="false">
      <c r="A144" s="183"/>
      <c r="B144" s="183"/>
    </row>
    <row r="145" customFormat="false" ht="22.5" hidden="false" customHeight="true" outlineLevel="0" collapsed="false">
      <c r="A145" s="183"/>
      <c r="B145" s="183"/>
    </row>
    <row r="146" customFormat="false" ht="22.5" hidden="false" customHeight="true" outlineLevel="0" collapsed="false">
      <c r="A146" s="183"/>
      <c r="B146" s="183"/>
    </row>
    <row r="147" customFormat="false" ht="22.5" hidden="false" customHeight="true" outlineLevel="0" collapsed="false">
      <c r="A147" s="183"/>
      <c r="B147" s="183"/>
    </row>
    <row r="148" customFormat="false" ht="22.5" hidden="false" customHeight="true" outlineLevel="0" collapsed="false">
      <c r="A148" s="183"/>
      <c r="B148" s="183"/>
    </row>
    <row r="149" customFormat="false" ht="22.5" hidden="false" customHeight="true" outlineLevel="0" collapsed="false">
      <c r="A149" s="183"/>
      <c r="B149" s="183"/>
    </row>
    <row r="150" customFormat="false" ht="22.5" hidden="false" customHeight="true" outlineLevel="0" collapsed="false">
      <c r="A150" s="183"/>
      <c r="B150" s="183"/>
    </row>
    <row r="151" customFormat="false" ht="22.5" hidden="false" customHeight="true" outlineLevel="0" collapsed="false">
      <c r="A151" s="183"/>
      <c r="B151" s="183"/>
    </row>
    <row r="152" customFormat="false" ht="22.5" hidden="false" customHeight="true" outlineLevel="0" collapsed="false">
      <c r="A152" s="183"/>
      <c r="B152" s="183"/>
    </row>
    <row r="153" customFormat="false" ht="22.5" hidden="false" customHeight="true" outlineLevel="0" collapsed="false">
      <c r="A153" s="183"/>
      <c r="B153" s="183"/>
    </row>
    <row r="154" customFormat="false" ht="22.5" hidden="false" customHeight="true" outlineLevel="0" collapsed="false">
      <c r="A154" s="183"/>
      <c r="B154" s="183"/>
    </row>
    <row r="155" customFormat="false" ht="22.5" hidden="false" customHeight="true" outlineLevel="0" collapsed="false">
      <c r="A155" s="183"/>
      <c r="B155" s="183"/>
    </row>
    <row r="156" customFormat="false" ht="22.5" hidden="false" customHeight="true" outlineLevel="0" collapsed="false">
      <c r="A156" s="183"/>
      <c r="B156" s="183"/>
    </row>
    <row r="157" customFormat="false" ht="22.5" hidden="false" customHeight="true" outlineLevel="0" collapsed="false">
      <c r="A157" s="183"/>
      <c r="B157" s="183"/>
    </row>
    <row r="158" customFormat="false" ht="22.5" hidden="false" customHeight="true" outlineLevel="0" collapsed="false">
      <c r="A158" s="183"/>
      <c r="B158" s="183"/>
    </row>
    <row r="159" customFormat="false" ht="22.5" hidden="false" customHeight="true" outlineLevel="0" collapsed="false">
      <c r="A159" s="183"/>
      <c r="B159" s="183"/>
    </row>
    <row r="160" customFormat="false" ht="22.5" hidden="false" customHeight="true" outlineLevel="0" collapsed="false">
      <c r="A160" s="183"/>
      <c r="B160" s="183"/>
    </row>
    <row r="161" customFormat="false" ht="22.5" hidden="false" customHeight="true" outlineLevel="0" collapsed="false">
      <c r="A161" s="183"/>
      <c r="B161" s="183"/>
    </row>
    <row r="162" customFormat="false" ht="22.5" hidden="false" customHeight="true" outlineLevel="0" collapsed="false">
      <c r="A162" s="183"/>
      <c r="B162" s="183"/>
    </row>
    <row r="163" customFormat="false" ht="22.5" hidden="false" customHeight="true" outlineLevel="0" collapsed="false">
      <c r="A163" s="183"/>
      <c r="B163" s="183"/>
    </row>
    <row r="164" customFormat="false" ht="22.5" hidden="false" customHeight="true" outlineLevel="0" collapsed="false">
      <c r="A164" s="183"/>
      <c r="B164" s="183"/>
    </row>
    <row r="165" customFormat="false" ht="22.5" hidden="false" customHeight="true" outlineLevel="0" collapsed="false">
      <c r="A165" s="183"/>
      <c r="B165" s="183"/>
    </row>
    <row r="166" customFormat="false" ht="22.5" hidden="false" customHeight="true" outlineLevel="0" collapsed="false">
      <c r="A166" s="183"/>
      <c r="B166" s="183"/>
    </row>
    <row r="167" customFormat="false" ht="22.5" hidden="false" customHeight="true" outlineLevel="0" collapsed="false">
      <c r="A167" s="183"/>
      <c r="B167" s="183"/>
    </row>
    <row r="168" customFormat="false" ht="22.5" hidden="false" customHeight="true" outlineLevel="0" collapsed="false">
      <c r="A168" s="183"/>
      <c r="B168" s="183"/>
    </row>
    <row r="169" customFormat="false" ht="22.5" hidden="false" customHeight="true" outlineLevel="0" collapsed="false">
      <c r="A169" s="183"/>
      <c r="B169" s="183"/>
    </row>
    <row r="170" customFormat="false" ht="22.5" hidden="false" customHeight="true" outlineLevel="0" collapsed="false">
      <c r="A170" s="183"/>
      <c r="B170" s="183"/>
    </row>
    <row r="171" customFormat="false" ht="22.5" hidden="false" customHeight="true" outlineLevel="0" collapsed="false">
      <c r="A171" s="183"/>
      <c r="B171" s="183"/>
    </row>
    <row r="172" customFormat="false" ht="22.5" hidden="false" customHeight="true" outlineLevel="0" collapsed="false">
      <c r="A172" s="183"/>
      <c r="B172" s="183"/>
    </row>
    <row r="173" customFormat="false" ht="22.5" hidden="false" customHeight="true" outlineLevel="0" collapsed="false">
      <c r="A173" s="183"/>
      <c r="B173" s="183"/>
    </row>
    <row r="174" customFormat="false" ht="22.5" hidden="false" customHeight="true" outlineLevel="0" collapsed="false">
      <c r="A174" s="183"/>
      <c r="B174" s="183"/>
    </row>
    <row r="175" customFormat="false" ht="22.5" hidden="false" customHeight="true" outlineLevel="0" collapsed="false">
      <c r="A175" s="183"/>
      <c r="B175" s="183"/>
    </row>
    <row r="176" customFormat="false" ht="22.5" hidden="false" customHeight="true" outlineLevel="0" collapsed="false">
      <c r="A176" s="183"/>
      <c r="B176" s="183"/>
    </row>
    <row r="177" customFormat="false" ht="22.5" hidden="false" customHeight="true" outlineLevel="0" collapsed="false">
      <c r="A177" s="183"/>
      <c r="B177" s="183"/>
    </row>
    <row r="178" customFormat="false" ht="22.5" hidden="false" customHeight="true" outlineLevel="0" collapsed="false">
      <c r="A178" s="183"/>
      <c r="B178" s="183"/>
    </row>
    <row r="179" customFormat="false" ht="22.5" hidden="false" customHeight="true" outlineLevel="0" collapsed="false">
      <c r="A179" s="183"/>
      <c r="B179" s="183"/>
    </row>
    <row r="180" customFormat="false" ht="22.5" hidden="false" customHeight="true" outlineLevel="0" collapsed="false">
      <c r="A180" s="183"/>
      <c r="B180" s="183"/>
    </row>
    <row r="181" customFormat="false" ht="22.5" hidden="false" customHeight="true" outlineLevel="0" collapsed="false">
      <c r="A181" s="183"/>
      <c r="B181" s="183"/>
    </row>
    <row r="182" customFormat="false" ht="22.5" hidden="false" customHeight="true" outlineLevel="0" collapsed="false">
      <c r="A182" s="183"/>
      <c r="B182" s="183"/>
    </row>
    <row r="183" customFormat="false" ht="22.5" hidden="false" customHeight="true" outlineLevel="0" collapsed="false">
      <c r="A183" s="183"/>
      <c r="B183" s="183"/>
    </row>
    <row r="184" customFormat="false" ht="22.5" hidden="false" customHeight="true" outlineLevel="0" collapsed="false">
      <c r="A184" s="183"/>
      <c r="B184" s="183"/>
    </row>
    <row r="185" customFormat="false" ht="22.5" hidden="false" customHeight="true" outlineLevel="0" collapsed="false">
      <c r="A185" s="183"/>
      <c r="B185" s="183"/>
    </row>
    <row r="186" customFormat="false" ht="22.5" hidden="false" customHeight="true" outlineLevel="0" collapsed="false">
      <c r="A186" s="183"/>
      <c r="B186" s="183"/>
    </row>
    <row r="187" customFormat="false" ht="22.5" hidden="false" customHeight="true" outlineLevel="0" collapsed="false">
      <c r="A187" s="183"/>
      <c r="B187" s="183"/>
    </row>
    <row r="188" customFormat="false" ht="22.5" hidden="false" customHeight="true" outlineLevel="0" collapsed="false">
      <c r="A188" s="183"/>
      <c r="B188" s="183"/>
    </row>
    <row r="189" customFormat="false" ht="22.5" hidden="false" customHeight="true" outlineLevel="0" collapsed="false">
      <c r="A189" s="183"/>
      <c r="B189" s="183"/>
    </row>
    <row r="190" customFormat="false" ht="22.5" hidden="false" customHeight="true" outlineLevel="0" collapsed="false">
      <c r="A190" s="183"/>
      <c r="B190" s="183"/>
    </row>
    <row r="191" customFormat="false" ht="22.5" hidden="false" customHeight="true" outlineLevel="0" collapsed="false">
      <c r="A191" s="183"/>
      <c r="B191" s="183"/>
    </row>
    <row r="192" customFormat="false" ht="22.5" hidden="false" customHeight="true" outlineLevel="0" collapsed="false">
      <c r="A192" s="183"/>
      <c r="B192" s="183"/>
    </row>
    <row r="193" customFormat="false" ht="22.5" hidden="false" customHeight="true" outlineLevel="0" collapsed="false">
      <c r="A193" s="183"/>
      <c r="B193" s="183"/>
    </row>
    <row r="194" customFormat="false" ht="22.5" hidden="false" customHeight="true" outlineLevel="0" collapsed="false">
      <c r="A194" s="183"/>
      <c r="B194" s="183"/>
    </row>
    <row r="195" customFormat="false" ht="22.5" hidden="false" customHeight="true" outlineLevel="0" collapsed="false">
      <c r="A195" s="183"/>
      <c r="B195" s="183"/>
    </row>
    <row r="196" customFormat="false" ht="22.5" hidden="false" customHeight="true" outlineLevel="0" collapsed="false">
      <c r="A196" s="183"/>
      <c r="B196" s="183"/>
    </row>
    <row r="197" customFormat="false" ht="22.5" hidden="false" customHeight="true" outlineLevel="0" collapsed="false">
      <c r="A197" s="183"/>
      <c r="B197" s="183"/>
    </row>
    <row r="198" customFormat="false" ht="22.5" hidden="false" customHeight="true" outlineLevel="0" collapsed="false">
      <c r="A198" s="183"/>
      <c r="B198" s="183"/>
    </row>
    <row r="199" customFormat="false" ht="22.5" hidden="false" customHeight="true" outlineLevel="0" collapsed="false">
      <c r="A199" s="183"/>
      <c r="B199" s="183"/>
    </row>
    <row r="200" customFormat="false" ht="22.5" hidden="false" customHeight="true" outlineLevel="0" collapsed="false">
      <c r="A200" s="183"/>
      <c r="B200" s="183"/>
    </row>
    <row r="201" customFormat="false" ht="22.5" hidden="false" customHeight="true" outlineLevel="0" collapsed="false">
      <c r="A201" s="183"/>
      <c r="B201" s="183"/>
    </row>
    <row r="202" customFormat="false" ht="22.5" hidden="false" customHeight="true" outlineLevel="0" collapsed="false">
      <c r="A202" s="183"/>
      <c r="B202" s="183"/>
    </row>
    <row r="203" customFormat="false" ht="22.5" hidden="false" customHeight="true" outlineLevel="0" collapsed="false">
      <c r="A203" s="183"/>
      <c r="B203" s="183"/>
    </row>
    <row r="204" customFormat="false" ht="22.5" hidden="false" customHeight="true" outlineLevel="0" collapsed="false">
      <c r="A204" s="183"/>
      <c r="B204" s="183"/>
    </row>
    <row r="205" customFormat="false" ht="22.5" hidden="false" customHeight="true" outlineLevel="0" collapsed="false">
      <c r="A205" s="183"/>
      <c r="B205" s="183"/>
    </row>
    <row r="206" customFormat="false" ht="22.5" hidden="false" customHeight="true" outlineLevel="0" collapsed="false">
      <c r="A206" s="183"/>
      <c r="B206" s="183"/>
    </row>
    <row r="207" customFormat="false" ht="22.5" hidden="false" customHeight="true" outlineLevel="0" collapsed="false">
      <c r="A207" s="183"/>
      <c r="B207" s="183"/>
    </row>
    <row r="208" customFormat="false" ht="22.5" hidden="false" customHeight="true" outlineLevel="0" collapsed="false">
      <c r="A208" s="183"/>
      <c r="B208" s="183"/>
    </row>
    <row r="209" customFormat="false" ht="22.5" hidden="false" customHeight="true" outlineLevel="0" collapsed="false">
      <c r="A209" s="183"/>
      <c r="B209" s="183"/>
    </row>
  </sheetData>
  <mergeCells count="12">
    <mergeCell ref="A1:D1"/>
    <mergeCell ref="A3:B3"/>
    <mergeCell ref="A4:B4"/>
    <mergeCell ref="A5:B5"/>
    <mergeCell ref="A6:B6"/>
    <mergeCell ref="A7:B7"/>
    <mergeCell ref="A8:B8"/>
    <mergeCell ref="A9:B9"/>
    <mergeCell ref="A12:D12"/>
    <mergeCell ref="F14:I14"/>
    <mergeCell ref="A15:B15"/>
    <mergeCell ref="A16:B16"/>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Roman,Normal"&amp;12Page &amp;P</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J572"/>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pane xSplit="0" ySplit="1" topLeftCell="A2" activePane="bottomLeft" state="frozen"/>
      <selection pane="topLeft" activeCell="A1" activeCellId="0" sqref="A1"/>
      <selection pane="bottomLeft" activeCell="I2" activeCellId="0" sqref="I2"/>
    </sheetView>
  </sheetViews>
  <sheetFormatPr defaultRowHeight="15" zeroHeight="false" outlineLevelRow="0" outlineLevelCol="0"/>
  <cols>
    <col collapsed="false" customWidth="true" hidden="false" outlineLevel="0" max="1" min="1" style="196" width="13.29"/>
    <col collapsed="false" customWidth="true" hidden="false" outlineLevel="0" max="2" min="2" style="197" width="11.29"/>
    <col collapsed="false" customWidth="true" hidden="false" outlineLevel="0" max="3" min="3" style="198" width="47.01"/>
    <col collapsed="false" customWidth="true" hidden="false" outlineLevel="0" max="4" min="4" style="199" width="18.29"/>
    <col collapsed="false" customWidth="true" hidden="false" outlineLevel="0" max="5" min="5" style="196" width="11.57"/>
    <col collapsed="false" customWidth="true" hidden="false" outlineLevel="0" max="6" min="6" style="200" width="22.43"/>
    <col collapsed="false" customWidth="true" hidden="false" outlineLevel="0" max="7" min="7" style="166" width="17.14"/>
    <col collapsed="false" customWidth="true" hidden="false" outlineLevel="0" max="8" min="8" style="166" width="25.86"/>
    <col collapsed="false" customWidth="true" hidden="false" outlineLevel="0" max="9" min="9" style="166" width="36.42"/>
    <col collapsed="false" customWidth="true" hidden="false" outlineLevel="0" max="10" min="10" style="201" width="25.57"/>
    <col collapsed="false" customWidth="true" hidden="false" outlineLevel="0" max="1025" min="11" style="16" width="11.57"/>
  </cols>
  <sheetData>
    <row r="1" s="210" customFormat="true" ht="41.85" hidden="false" customHeight="true" outlineLevel="0" collapsed="false">
      <c r="A1" s="202" t="s">
        <v>1378</v>
      </c>
      <c r="B1" s="203" t="s">
        <v>1417</v>
      </c>
      <c r="C1" s="204" t="s">
        <v>1418</v>
      </c>
      <c r="D1" s="205" t="s">
        <v>675</v>
      </c>
      <c r="E1" s="206" t="s">
        <v>676</v>
      </c>
      <c r="F1" s="207" t="s">
        <v>1419</v>
      </c>
      <c r="G1" s="208" t="s">
        <v>1420</v>
      </c>
      <c r="H1" s="208" t="s">
        <v>1421</v>
      </c>
      <c r="I1" s="209" t="s">
        <v>1422</v>
      </c>
      <c r="J1" s="209" t="s">
        <v>1423</v>
      </c>
    </row>
    <row r="2" customFormat="false" ht="28.35" hidden="false" customHeight="true" outlineLevel="0" collapsed="false">
      <c r="A2" s="211" t="str">
        <f aca="false">LEFT(D2,7)</f>
        <v>GE_081H</v>
      </c>
      <c r="B2" s="212" t="str">
        <f aca="false">VLOOKUP(A2,Opérateur_Territoire!$B$2:$D$120,2,0)</f>
        <v>CA 08</v>
      </c>
      <c r="C2" s="213" t="str">
        <f aca="false">VLOOKUP(A2,Opérateur_Territoire!$B$2:$D$120,3,0)</f>
        <v>Ardennes – Herbe, élevage, infrastructures agro-écologiques (Agence de l'eau Rhin-Meuse)</v>
      </c>
      <c r="D2" s="214" t="s">
        <v>1231</v>
      </c>
      <c r="E2" s="215" t="s">
        <v>1291</v>
      </c>
      <c r="F2" s="216" t="n">
        <f aca="false">VLOOKUP(E2,'liste MAEC'!$A$2:$C$63,3,0)</f>
        <v>177</v>
      </c>
      <c r="G2" s="217"/>
      <c r="H2" s="217"/>
      <c r="I2" s="218" t="str">
        <f aca="false">IF(OR(ISERROR(H2*F2*5)=1,H2=""),"saisir la quantité (colonne H)",H2*F2*5)</f>
        <v>saisir la quantité (colonne H)</v>
      </c>
      <c r="J2" s="219" t="str">
        <f aca="false">IF(OR(LEFT(E2,3)="HBV",LEFT(E2,3)="PHY",E2="PRA2",LEFT(E2,2)="ZI"),"Saisir obligatoirement le nombre de demandeurs","")</f>
        <v>Saisir obligatoirement le nombre de demandeurs</v>
      </c>
    </row>
    <row r="3" customFormat="false" ht="28.35" hidden="false" customHeight="true" outlineLevel="0" collapsed="false">
      <c r="A3" s="211" t="str">
        <f aca="false">LEFT(D3,7)</f>
        <v>GE_081H</v>
      </c>
      <c r="B3" s="212" t="str">
        <f aca="false">VLOOKUP(A3,Opérateur_Territoire!$B$2:$D$120,2,0)</f>
        <v>CA 08</v>
      </c>
      <c r="C3" s="213" t="str">
        <f aca="false">VLOOKUP(A3,Opérateur_Territoire!$B$2:$D$120,3,0)</f>
        <v>Ardennes – Herbe, élevage, infrastructures agro-écologiques (Agence de l'eau Rhin-Meuse)</v>
      </c>
      <c r="D3" s="214" t="s">
        <v>1232</v>
      </c>
      <c r="E3" s="215" t="s">
        <v>1295</v>
      </c>
      <c r="F3" s="216" t="n">
        <f aca="false">VLOOKUP(E3,'liste MAEC'!$A$2:$C$63,3,0)</f>
        <v>233</v>
      </c>
      <c r="G3" s="217"/>
      <c r="H3" s="217"/>
      <c r="I3" s="218" t="str">
        <f aca="false">IF(OR(ISERROR(H3*F3*5)=1,H3=""),"saisir la quantité (colonne H)",H3*F3*5)</f>
        <v>saisir la quantité (colonne H)</v>
      </c>
      <c r="J3" s="219" t="str">
        <f aca="false">IF(OR(LEFT(E3,3)="HBV",LEFT(E3,3)="PHY",E3="PRA2",LEFT(E3,2)="ZI"),"Saisir obligatoirement le nombre de demandeurs","")</f>
        <v>Saisir obligatoirement le nombre de demandeurs</v>
      </c>
    </row>
    <row r="4" customFormat="false" ht="28.35" hidden="false" customHeight="true" outlineLevel="0" collapsed="false">
      <c r="A4" s="211" t="str">
        <f aca="false">LEFT(D4,7)</f>
        <v>GE_08XH</v>
      </c>
      <c r="B4" s="212" t="str">
        <f aca="false">VLOOKUP(A4,Opérateur_Territoire!$B$2:$D$120,2,0)</f>
        <v>CA 08</v>
      </c>
      <c r="C4" s="213" t="str">
        <f aca="false">VLOOKUP(A4,Opérateur_Territoire!$B$2:$D$120,3,0)</f>
        <v>Ardennes – Herbe, élevage, infrastructures agro-écologiques</v>
      </c>
      <c r="D4" s="214" t="s">
        <v>1424</v>
      </c>
      <c r="E4" s="215" t="s">
        <v>1287</v>
      </c>
      <c r="F4" s="216" t="n">
        <f aca="false">VLOOKUP(E4,'liste MAEC'!$A$2:$C$63,3,0)</f>
        <v>121</v>
      </c>
      <c r="G4" s="217"/>
      <c r="H4" s="217"/>
      <c r="I4" s="218" t="str">
        <f aca="false">IF(OR(ISERROR(H4*F4*5)=1,H4=""),"saisir la quantité (colonne H)",H4*F4*5)</f>
        <v>saisir la quantité (colonne H)</v>
      </c>
      <c r="J4" s="219" t="str">
        <f aca="false">IF(OR(LEFT(E4,3)="HBV",LEFT(E4,3)="PHY",E4="PRA2",LEFT(E4,2)="ZI"),"Saisir obligatoirement le nombre de demandeurs","")</f>
        <v>Saisir obligatoirement le nombre de demandeurs</v>
      </c>
    </row>
    <row r="5" customFormat="false" ht="28.35" hidden="false" customHeight="true" outlineLevel="0" collapsed="false">
      <c r="A5" s="211" t="str">
        <f aca="false">LEFT(D5,7)</f>
        <v>GE_08XH</v>
      </c>
      <c r="B5" s="212" t="str">
        <f aca="false">VLOOKUP(A5,Opérateur_Territoire!$B$2:$D$120,2,0)</f>
        <v>CA 08</v>
      </c>
      <c r="C5" s="213" t="str">
        <f aca="false">VLOOKUP(A5,Opérateur_Territoire!$B$2:$D$120,3,0)</f>
        <v>Ardennes – Herbe, élevage, infrastructures agro-écologiques</v>
      </c>
      <c r="D5" s="214" t="s">
        <v>1233</v>
      </c>
      <c r="E5" s="215" t="s">
        <v>1291</v>
      </c>
      <c r="F5" s="216" t="n">
        <f aca="false">VLOOKUP(E5,'liste MAEC'!$A$2:$C$63,3,0)</f>
        <v>177</v>
      </c>
      <c r="G5" s="217"/>
      <c r="H5" s="217"/>
      <c r="I5" s="218" t="str">
        <f aca="false">IF(OR(ISERROR(H5*F5*5)=1,H5=""),"saisir la quantité (colonne H)",H5*F5*5)</f>
        <v>saisir la quantité (colonne H)</v>
      </c>
      <c r="J5" s="219" t="str">
        <f aca="false">IF(OR(LEFT(E5,3)="HBV",LEFT(E5,3)="PHY",E5="PRA2",LEFT(E5,2)="ZI"),"Saisir obligatoirement le nombre de demandeurs","")</f>
        <v>Saisir obligatoirement le nombre de demandeurs</v>
      </c>
    </row>
    <row r="6" customFormat="false" ht="28.35" hidden="false" customHeight="true" outlineLevel="0" collapsed="false">
      <c r="A6" s="211" t="str">
        <f aca="false">LEFT(D6,7)</f>
        <v>GE_08XH</v>
      </c>
      <c r="B6" s="212" t="str">
        <f aca="false">VLOOKUP(A6,Opérateur_Territoire!$B$2:$D$120,2,0)</f>
        <v>CA 08</v>
      </c>
      <c r="C6" s="213" t="str">
        <f aca="false">VLOOKUP(A6,Opérateur_Territoire!$B$2:$D$120,3,0)</f>
        <v>Ardennes – Herbe, élevage, infrastructures agro-écologiques</v>
      </c>
      <c r="D6" s="214" t="s">
        <v>1234</v>
      </c>
      <c r="E6" s="215" t="s">
        <v>1295</v>
      </c>
      <c r="F6" s="216" t="n">
        <f aca="false">VLOOKUP(E6,'liste MAEC'!$A$2:$C$63,3,0)</f>
        <v>233</v>
      </c>
      <c r="G6" s="217"/>
      <c r="H6" s="217"/>
      <c r="I6" s="218" t="str">
        <f aca="false">IF(OR(ISERROR(H6*F6*5)=1,H6=""),"saisir la quantité (colonne H)",H6*F6*5)</f>
        <v>saisir la quantité (colonne H)</v>
      </c>
      <c r="J6" s="219" t="str">
        <f aca="false">IF(OR(LEFT(E6,3)="HBV",LEFT(E6,3)="PHY",E6="PRA2",LEFT(E6,2)="ZI"),"Saisir obligatoirement le nombre de demandeurs","")</f>
        <v>Saisir obligatoirement le nombre de demandeurs</v>
      </c>
    </row>
    <row r="7" customFormat="false" ht="28.35" hidden="false" customHeight="true" outlineLevel="0" collapsed="false">
      <c r="A7" s="211" t="str">
        <f aca="false">LEFT(D7,7)</f>
        <v>GE_08XH</v>
      </c>
      <c r="B7" s="212" t="str">
        <f aca="false">VLOOKUP(A7,Opérateur_Territoire!$B$2:$D$120,2,0)</f>
        <v>CA 08</v>
      </c>
      <c r="C7" s="213" t="str">
        <f aca="false">VLOOKUP(A7,Opérateur_Territoire!$B$2:$D$120,3,0)</f>
        <v>Ardennes – Herbe, élevage, infrastructures agro-écologiques</v>
      </c>
      <c r="D7" s="214" t="s">
        <v>701</v>
      </c>
      <c r="E7" s="215" t="s">
        <v>1299</v>
      </c>
      <c r="F7" s="216" t="n">
        <f aca="false">VLOOKUP(E7,'liste MAEC'!$A$2:$C$63,3,0)</f>
        <v>88</v>
      </c>
      <c r="G7" s="217"/>
      <c r="H7" s="217"/>
      <c r="I7" s="218" t="str">
        <f aca="false">IF(OR(ISERROR(H7*F7*5)=1,H7=""),"saisir la quantité (colonne H)",H7*F7*5)</f>
        <v>saisir la quantité (colonne H)</v>
      </c>
      <c r="J7" s="219" t="str">
        <f aca="false">IF(OR(LEFT(E7,3)="HBV",LEFT(E7,3)="PHY",E7="PRA2",LEFT(E7,2)="ZI"),"Saisir obligatoirement le nombre de demandeurs","")</f>
        <v>Saisir obligatoirement le nombre de demandeurs</v>
      </c>
    </row>
    <row r="8" customFormat="false" ht="28.35" hidden="false" customHeight="true" outlineLevel="0" collapsed="false">
      <c r="A8" s="211" t="str">
        <f aca="false">LEFT(D8,7)</f>
        <v>GE_08XZ</v>
      </c>
      <c r="B8" s="212" t="str">
        <f aca="false">VLOOKUP(A8,Opérateur_Territoire!$B$2:$D$120,2,0)</f>
        <v>CA 08</v>
      </c>
      <c r="C8" s="213" t="str">
        <f aca="false">VLOOKUP(A8,Opérateur_Territoire!$B$2:$D$120,3,0)</f>
        <v>Ardennes – Zone intermédiaire</v>
      </c>
      <c r="D8" s="214" t="s">
        <v>1235</v>
      </c>
      <c r="E8" s="215" t="s">
        <v>1303</v>
      </c>
      <c r="F8" s="216" t="n">
        <f aca="false">VLOOKUP(E8,'liste MAEC'!$A$2:$C$63,3,0)</f>
        <v>92</v>
      </c>
      <c r="G8" s="217"/>
      <c r="H8" s="217"/>
      <c r="I8" s="218" t="str">
        <f aca="false">IF(OR(ISERROR(H8*F8*5)=1,H8=""),"saisir la quantité (colonne H)",H8*F8*5)</f>
        <v>saisir la quantité (colonne H)</v>
      </c>
      <c r="J8" s="219" t="str">
        <f aca="false">IF(OR(LEFT(E8,3)="HBV",LEFT(E8,3)="PHY",E8="PRA2",LEFT(E8,2)="ZI"),"Saisir obligatoirement le nombre de demandeurs","")</f>
        <v>Saisir obligatoirement le nombre de demandeurs</v>
      </c>
    </row>
    <row r="9" customFormat="false" ht="28.35" hidden="false" customHeight="true" outlineLevel="0" collapsed="false">
      <c r="A9" s="211" t="str">
        <f aca="false">LEFT(D9,7)</f>
        <v>GE_08XZ</v>
      </c>
      <c r="B9" s="212" t="str">
        <f aca="false">VLOOKUP(A9,Opérateur_Territoire!$B$2:$D$120,2,0)</f>
        <v>CA 08</v>
      </c>
      <c r="C9" s="213" t="str">
        <f aca="false">VLOOKUP(A9,Opérateur_Territoire!$B$2:$D$120,3,0)</f>
        <v>Ardennes – Zone intermédiaire</v>
      </c>
      <c r="D9" s="214" t="s">
        <v>1236</v>
      </c>
      <c r="E9" s="215" t="s">
        <v>1307</v>
      </c>
      <c r="F9" s="216" t="n">
        <f aca="false">VLOOKUP(E9,'liste MAEC'!$A$2:$C$63,3,0)</f>
        <v>69</v>
      </c>
      <c r="G9" s="217"/>
      <c r="H9" s="217"/>
      <c r="I9" s="218" t="str">
        <f aca="false">IF(OR(ISERROR(H9*F9*5)=1,H9=""),"saisir la quantité (colonne H)",H9*F9*5)</f>
        <v>saisir la quantité (colonne H)</v>
      </c>
      <c r="J9" s="219" t="str">
        <f aca="false">IF(OR(LEFT(E9,3)="HBV",LEFT(E9,3)="PHY",E9="PRA2",LEFT(E9,2)="ZI"),"Saisir obligatoirement le nombre de demandeurs","")</f>
        <v>Saisir obligatoirement le nombre de demandeurs</v>
      </c>
    </row>
    <row r="10" customFormat="false" ht="28.35" hidden="false" customHeight="true" outlineLevel="0" collapsed="false">
      <c r="A10" s="211" t="str">
        <f aca="false">LEFT(D10,7)</f>
        <v>GE_AOUE</v>
      </c>
      <c r="B10" s="212" t="str">
        <f aca="false">VLOOKUP(A10,Opérateur_Territoire!$B$2:$D$120,2,0)</f>
        <v>CA 08</v>
      </c>
      <c r="C10" s="213" t="str">
        <f aca="false">VLOOKUP(A10,Opérateur_Territoire!$B$2:$D$120,3,0)</f>
        <v>Captages d’Aouste (Agence de l’eau Seine-Normandie)</v>
      </c>
      <c r="D10" s="214" t="s">
        <v>1122</v>
      </c>
      <c r="E10" s="215" t="s">
        <v>1285</v>
      </c>
      <c r="F10" s="216" t="n">
        <f aca="false">VLOOKUP(E10,'liste MAEC'!$A$2:$C$63,3,0)</f>
        <v>358</v>
      </c>
      <c r="G10" s="217"/>
      <c r="H10" s="217"/>
      <c r="I10" s="218" t="str">
        <f aca="false">IF(OR(ISERROR(H10*F10*5)=1,H10=""),"saisir la quantité (colonne H)",H10*F10*5)</f>
        <v>saisir la quantité (colonne H)</v>
      </c>
      <c r="J10" s="219" t="str">
        <f aca="false">IF(OR(LEFT(E10,3)="HBV",LEFT(E10,3)="PHY",E10="PRA2",LEFT(E10,2)="ZI"),"Saisir obligatoirement le nombre de demandeurs","")</f>
        <v/>
      </c>
    </row>
    <row r="11" customFormat="false" ht="28.35" hidden="false" customHeight="true" outlineLevel="0" collapsed="false">
      <c r="A11" s="211" t="str">
        <f aca="false">LEFT(D11,7)</f>
        <v>GE_RUME</v>
      </c>
      <c r="B11" s="212" t="str">
        <f aca="false">VLOOKUP(A11,Opérateur_Territoire!$B$2:$D$120,2,0)</f>
        <v>CA 08</v>
      </c>
      <c r="C11" s="213" t="str">
        <f aca="false">VLOOKUP(A11,Opérateur_Territoire!$B$2:$D$120,3,0)</f>
        <v>Captage de Rumigny (Agence de l’eau Seine-Normandie)</v>
      </c>
      <c r="D11" s="214" t="s">
        <v>1123</v>
      </c>
      <c r="E11" s="215" t="s">
        <v>1285</v>
      </c>
      <c r="F11" s="216" t="n">
        <f aca="false">VLOOKUP(E11,'liste MAEC'!$A$2:$C$63,3,0)</f>
        <v>358</v>
      </c>
      <c r="G11" s="217"/>
      <c r="H11" s="217"/>
      <c r="I11" s="218" t="str">
        <f aca="false">IF(OR(ISERROR(H11*F11*5)=1,H11=""),"saisir la quantité (colonne H)",H11*F11*5)</f>
        <v>saisir la quantité (colonne H)</v>
      </c>
      <c r="J11" s="219" t="str">
        <f aca="false">IF(OR(LEFT(E11,3)="HBV",LEFT(E11,3)="PHY",E11="PRA2",LEFT(E11,2)="ZI"),"Saisir obligatoirement le nombre de demandeurs","")</f>
        <v/>
      </c>
    </row>
    <row r="12" customFormat="false" ht="28.35" hidden="false" customHeight="true" outlineLevel="0" collapsed="false">
      <c r="A12" s="211" t="str">
        <f aca="false">LEFT(D12,7)</f>
        <v>GE_TAIE</v>
      </c>
      <c r="B12" s="212" t="str">
        <f aca="false">VLOOKUP(A12,Opérateur_Territoire!$B$2:$D$120,2,0)</f>
        <v>CA 08</v>
      </c>
      <c r="C12" s="213" t="str">
        <f aca="false">VLOOKUP(A12,Opérateur_Territoire!$B$2:$D$120,3,0)</f>
        <v>Captage de Tailly (Agence de l’eau Rhin-Meuse)</v>
      </c>
      <c r="D12" s="214" t="s">
        <v>1121</v>
      </c>
      <c r="E12" s="215" t="s">
        <v>1285</v>
      </c>
      <c r="F12" s="216" t="n">
        <f aca="false">VLOOKUP(E12,'liste MAEC'!$A$2:$C$63,3,0)</f>
        <v>358</v>
      </c>
      <c r="G12" s="217"/>
      <c r="H12" s="217"/>
      <c r="I12" s="218" t="str">
        <f aca="false">IF(OR(ISERROR(H12*F12*5)=1,H12=""),"saisir la quantité (colonne H)",H12*F12*5)</f>
        <v>saisir la quantité (colonne H)</v>
      </c>
      <c r="J12" s="219" t="str">
        <f aca="false">IF(OR(LEFT(E12,3)="HBV",LEFT(E12,3)="PHY",E12="PRA2",LEFT(E12,2)="ZI"),"Saisir obligatoirement le nombre de demandeurs","")</f>
        <v/>
      </c>
    </row>
    <row r="13" customFormat="false" ht="28.35" hidden="false" customHeight="true" outlineLevel="0" collapsed="false">
      <c r="A13" s="211" t="str">
        <f aca="false">LEFT(D13,7)</f>
        <v>GE_101E</v>
      </c>
      <c r="B13" s="212" t="str">
        <f aca="false">VLOOKUP(A13,Opérateur_Territoire!$B$2:$D$120,2,0)</f>
        <v>CA 10</v>
      </c>
      <c r="C13" s="213" t="str">
        <f aca="false">VLOOKUP(A13,Opérateur_Territoire!$B$2:$D$120,3,0)</f>
        <v>Aube – Zones humides (Agence de l’eau Seine-Normandie)</v>
      </c>
      <c r="D13" s="214" t="s">
        <v>1124</v>
      </c>
      <c r="E13" s="215" t="s">
        <v>1282</v>
      </c>
      <c r="F13" s="216" t="n">
        <f aca="false">VLOOKUP(E13,'liste MAEC'!$A$2:$C$63,3,0)</f>
        <v>652</v>
      </c>
      <c r="G13" s="217"/>
      <c r="H13" s="217"/>
      <c r="I13" s="218" t="str">
        <f aca="false">IF(OR(ISERROR(H13*F13*5)=1,H13=""),"saisir la quantité (colonne H)",H13*F13*5)</f>
        <v>saisir la quantité (colonne H)</v>
      </c>
      <c r="J13" s="219" t="str">
        <f aca="false">IF(OR(LEFT(E13,3)="HBV",LEFT(E13,3)="PHY",E13="PRA2",LEFT(E13,2)="ZI"),"Saisir obligatoirement le nombre de demandeurs","")</f>
        <v/>
      </c>
    </row>
    <row r="14" customFormat="false" ht="28.35" hidden="false" customHeight="true" outlineLevel="0" collapsed="false">
      <c r="A14" s="211" t="str">
        <f aca="false">LEFT(D14,7)</f>
        <v>GE_101E</v>
      </c>
      <c r="B14" s="212" t="str">
        <f aca="false">VLOOKUP(A14,Opérateur_Territoire!$B$2:$D$120,2,0)</f>
        <v>CA 10</v>
      </c>
      <c r="C14" s="213" t="str">
        <f aca="false">VLOOKUP(A14,Opérateur_Territoire!$B$2:$D$120,3,0)</f>
        <v>Aube – Zones humides (Agence de l’eau Seine-Normandie)</v>
      </c>
      <c r="D14" s="214" t="s">
        <v>1125</v>
      </c>
      <c r="E14" s="215" t="s">
        <v>1285</v>
      </c>
      <c r="F14" s="216" t="n">
        <f aca="false">VLOOKUP(E14,'liste MAEC'!$A$2:$C$63,3,0)</f>
        <v>358</v>
      </c>
      <c r="G14" s="217"/>
      <c r="H14" s="217"/>
      <c r="I14" s="218" t="str">
        <f aca="false">IF(OR(ISERROR(H14*F14*5)=1,H14=""),"saisir la quantité (colonne H)",H14*F14*5)</f>
        <v>saisir la quantité (colonne H)</v>
      </c>
      <c r="J14" s="219" t="str">
        <f aca="false">IF(OR(LEFT(E14,3)="HBV",LEFT(E14,3)="PHY",E14="PRA2",LEFT(E14,2)="ZI"),"Saisir obligatoirement le nombre de demandeurs","")</f>
        <v/>
      </c>
    </row>
    <row r="15" customFormat="false" ht="28.35" hidden="false" customHeight="true" outlineLevel="0" collapsed="false">
      <c r="A15" s="211" t="str">
        <f aca="false">LEFT(D15,7)</f>
        <v>GE_101E</v>
      </c>
      <c r="B15" s="212" t="str">
        <f aca="false">VLOOKUP(A15,Opérateur_Territoire!$B$2:$D$120,2,0)</f>
        <v>CA 10</v>
      </c>
      <c r="C15" s="213" t="str">
        <f aca="false">VLOOKUP(A15,Opérateur_Territoire!$B$2:$D$120,3,0)</f>
        <v>Aube – Zones humides (Agence de l’eau Seine-Normandie)</v>
      </c>
      <c r="D15" s="214" t="s">
        <v>830</v>
      </c>
      <c r="E15" s="215" t="s">
        <v>1289</v>
      </c>
      <c r="F15" s="216" t="n">
        <f aca="false">VLOOKUP(E15,'liste MAEC'!$A$2:$C$63,3,0)</f>
        <v>82</v>
      </c>
      <c r="G15" s="217"/>
      <c r="H15" s="217"/>
      <c r="I15" s="218" t="str">
        <f aca="false">IF(OR(ISERROR(H15*F15*5)=1,H15=""),"saisir la quantité (colonne H)",H15*F15*5)</f>
        <v>saisir la quantité (colonne H)</v>
      </c>
      <c r="J15" s="219" t="str">
        <f aca="false">IF(OR(LEFT(E15,3)="HBV",LEFT(E15,3)="PHY",E15="PRA2",LEFT(E15,2)="ZI"),"Saisir obligatoirement le nombre de demandeurs","")</f>
        <v/>
      </c>
    </row>
    <row r="16" customFormat="false" ht="28.35" hidden="false" customHeight="true" outlineLevel="0" collapsed="false">
      <c r="A16" s="211" t="str">
        <f aca="false">LEFT(D16,7)</f>
        <v>GE_101E</v>
      </c>
      <c r="B16" s="212" t="str">
        <f aca="false">VLOOKUP(A16,Opérateur_Territoire!$B$2:$D$120,2,0)</f>
        <v>CA 10</v>
      </c>
      <c r="C16" s="213" t="str">
        <f aca="false">VLOOKUP(A16,Opérateur_Territoire!$B$2:$D$120,3,0)</f>
        <v>Aube – Zones humides (Agence de l’eau Seine-Normandie)</v>
      </c>
      <c r="D16" s="214" t="s">
        <v>831</v>
      </c>
      <c r="E16" s="215" t="s">
        <v>1297</v>
      </c>
      <c r="F16" s="216" t="n">
        <f aca="false">VLOOKUP(E16,'liste MAEC'!$A$2:$C$63,3,0)</f>
        <v>200</v>
      </c>
      <c r="G16" s="217"/>
      <c r="H16" s="217"/>
      <c r="I16" s="218" t="str">
        <f aca="false">IF(OR(ISERROR(H16*F16*5)=1,H16=""),"saisir la quantité (colonne H)",H16*F16*5)</f>
        <v>saisir la quantité (colonne H)</v>
      </c>
      <c r="J16" s="219" t="str">
        <f aca="false">IF(OR(LEFT(E16,3)="HBV",LEFT(E16,3)="PHY",E16="PRA2",LEFT(E16,2)="ZI"),"Saisir obligatoirement le nombre de demandeurs","")</f>
        <v/>
      </c>
    </row>
    <row r="17" customFormat="false" ht="28.35" hidden="false" customHeight="true" outlineLevel="0" collapsed="false">
      <c r="A17" s="211" t="str">
        <f aca="false">LEFT(D17,7)</f>
        <v>GE_101E</v>
      </c>
      <c r="B17" s="212" t="str">
        <f aca="false">VLOOKUP(A17,Opérateur_Territoire!$B$2:$D$120,2,0)</f>
        <v>CA 10</v>
      </c>
      <c r="C17" s="213" t="str">
        <f aca="false">VLOOKUP(A17,Opérateur_Territoire!$B$2:$D$120,3,0)</f>
        <v>Aube – Zones humides (Agence de l’eau Seine-Normandie)</v>
      </c>
      <c r="D17" s="214" t="s">
        <v>832</v>
      </c>
      <c r="E17" s="215" t="s">
        <v>1301</v>
      </c>
      <c r="F17" s="216" t="n">
        <f aca="false">VLOOKUP(E17,'liste MAEC'!$A$2:$C$63,3,0)</f>
        <v>254</v>
      </c>
      <c r="G17" s="217"/>
      <c r="H17" s="217"/>
      <c r="I17" s="218" t="str">
        <f aca="false">IF(OR(ISERROR(H17*F17*5)=1,H17=""),"saisir la quantité (colonne H)",H17*F17*5)</f>
        <v>saisir la quantité (colonne H)</v>
      </c>
      <c r="J17" s="219" t="str">
        <f aca="false">IF(OR(LEFT(E17,3)="HBV",LEFT(E17,3)="PHY",E17="PRA2",LEFT(E17,2)="ZI"),"Saisir obligatoirement le nombre de demandeurs","")</f>
        <v/>
      </c>
    </row>
    <row r="18" customFormat="false" ht="28.35" hidden="false" customHeight="true" outlineLevel="0" collapsed="false">
      <c r="A18" s="211" t="str">
        <f aca="false">LEFT(D18,7)</f>
        <v>GE_101E</v>
      </c>
      <c r="B18" s="212" t="str">
        <f aca="false">VLOOKUP(A18,Opérateur_Territoire!$B$2:$D$120,2,0)</f>
        <v>CA 10</v>
      </c>
      <c r="C18" s="213" t="str">
        <f aca="false">VLOOKUP(A18,Opérateur_Territoire!$B$2:$D$120,3,0)</f>
        <v>Aube – Zones humides (Agence de l’eau Seine-Normandie)</v>
      </c>
      <c r="D18" s="214" t="s">
        <v>833</v>
      </c>
      <c r="E18" s="215" t="s">
        <v>1313</v>
      </c>
      <c r="F18" s="216" t="n">
        <f aca="false">VLOOKUP(E18,'liste MAEC'!$A$2:$C$63,3,0)</f>
        <v>150</v>
      </c>
      <c r="G18" s="217"/>
      <c r="H18" s="217"/>
      <c r="I18" s="218" t="str">
        <f aca="false">IF(OR(ISERROR(H18*F18*5)=1,H18=""),"saisir la quantité (colonne H)",H18*F18*5)</f>
        <v>saisir la quantité (colonne H)</v>
      </c>
      <c r="J18" s="219" t="str">
        <f aca="false">IF(OR(LEFT(E18,3)="HBV",LEFT(E18,3)="PHY",E18="PRA2",LEFT(E18,2)="ZI"),"Saisir obligatoirement le nombre de demandeurs","")</f>
        <v/>
      </c>
    </row>
    <row r="19" customFormat="false" ht="28.35" hidden="false" customHeight="true" outlineLevel="0" collapsed="false">
      <c r="A19" s="211" t="str">
        <f aca="false">LEFT(D19,7)</f>
        <v>GE_101E</v>
      </c>
      <c r="B19" s="212" t="str">
        <f aca="false">VLOOKUP(A19,Opérateur_Territoire!$B$2:$D$120,2,0)</f>
        <v>CA 10</v>
      </c>
      <c r="C19" s="213" t="str">
        <f aca="false">VLOOKUP(A19,Opérateur_Territoire!$B$2:$D$120,3,0)</f>
        <v>Aube – Zones humides (Agence de l’eau Seine-Normandie)</v>
      </c>
      <c r="D19" s="214" t="s">
        <v>834</v>
      </c>
      <c r="E19" s="215" t="s">
        <v>1315</v>
      </c>
      <c r="F19" s="216" t="n">
        <f aca="false">VLOOKUP(E19,'liste MAEC'!$A$2:$C$63,3,0)</f>
        <v>201</v>
      </c>
      <c r="G19" s="217"/>
      <c r="H19" s="217"/>
      <c r="I19" s="218" t="str">
        <f aca="false">IF(OR(ISERROR(H19*F19*5)=1,H19=""),"saisir la quantité (colonne H)",H19*F19*5)</f>
        <v>saisir la quantité (colonne H)</v>
      </c>
      <c r="J19" s="219" t="str">
        <f aca="false">IF(OR(LEFT(E19,3)="HBV",LEFT(E19,3)="PHY",E19="PRA2",LEFT(E19,2)="ZI"),"Saisir obligatoirement le nombre de demandeurs","")</f>
        <v/>
      </c>
    </row>
    <row r="20" customFormat="false" ht="28.35" hidden="false" customHeight="true" outlineLevel="0" collapsed="false">
      <c r="A20" s="211" t="str">
        <f aca="false">LEFT(D20,7)</f>
        <v>GE_10X2</v>
      </c>
      <c r="B20" s="212" t="str">
        <f aca="false">VLOOKUP(A20,Opérateur_Territoire!$B$2:$D$120,2,0)</f>
        <v>CA 10</v>
      </c>
      <c r="C20" s="213" t="str">
        <f aca="false">VLOOKUP(A20,Opérateur_Territoire!$B$2:$D$120,3,0)</f>
        <v>Aube – Biodiversité 2</v>
      </c>
      <c r="D20" s="214" t="s">
        <v>1126</v>
      </c>
      <c r="E20" s="215" t="s">
        <v>1282</v>
      </c>
      <c r="F20" s="216" t="n">
        <f aca="false">VLOOKUP(E20,'liste MAEC'!$A$2:$C$63,3,0)</f>
        <v>652</v>
      </c>
      <c r="G20" s="217"/>
      <c r="H20" s="217"/>
      <c r="I20" s="218" t="str">
        <f aca="false">IF(OR(ISERROR(H20*F20*5)=1,H20=""),"saisir la quantité (colonne H)",H20*F20*5)</f>
        <v>saisir la quantité (colonne H)</v>
      </c>
      <c r="J20" s="219" t="str">
        <f aca="false">IF(OR(LEFT(E20,3)="HBV",LEFT(E20,3)="PHY",E20="PRA2",LEFT(E20,2)="ZI"),"Saisir obligatoirement le nombre de demandeurs","")</f>
        <v/>
      </c>
    </row>
    <row r="21" customFormat="false" ht="28.35" hidden="false" customHeight="true" outlineLevel="0" collapsed="false">
      <c r="A21" s="211" t="str">
        <f aca="false">LEFT(D21,7)</f>
        <v>GE_10X2</v>
      </c>
      <c r="B21" s="212" t="str">
        <f aca="false">VLOOKUP(A21,Opérateur_Territoire!$B$2:$D$120,2,0)</f>
        <v>CA 10</v>
      </c>
      <c r="C21" s="213" t="str">
        <f aca="false">VLOOKUP(A21,Opérateur_Territoire!$B$2:$D$120,3,0)</f>
        <v>Aube – Biodiversité 2</v>
      </c>
      <c r="D21" s="214" t="s">
        <v>1127</v>
      </c>
      <c r="E21" s="215" t="s">
        <v>1285</v>
      </c>
      <c r="F21" s="216" t="n">
        <f aca="false">VLOOKUP(E21,'liste MAEC'!$A$2:$C$63,3,0)</f>
        <v>358</v>
      </c>
      <c r="G21" s="217"/>
      <c r="H21" s="217"/>
      <c r="I21" s="218" t="str">
        <f aca="false">IF(OR(ISERROR(H21*F21*5)=1,H21=""),"saisir la quantité (colonne H)",H21*F21*5)</f>
        <v>saisir la quantité (colonne H)</v>
      </c>
      <c r="J21" s="219" t="str">
        <f aca="false">IF(OR(LEFT(E21,3)="HBV",LEFT(E21,3)="PHY",E21="PRA2",LEFT(E21,2)="ZI"),"Saisir obligatoirement le nombre de demandeurs","")</f>
        <v/>
      </c>
    </row>
    <row r="22" customFormat="false" ht="28.35" hidden="false" customHeight="true" outlineLevel="0" collapsed="false">
      <c r="A22" s="211" t="str">
        <f aca="false">LEFT(D22,7)</f>
        <v>GE_10X2</v>
      </c>
      <c r="B22" s="212" t="str">
        <f aca="false">VLOOKUP(A22,Opérateur_Territoire!$B$2:$D$120,2,0)</f>
        <v>CA 10</v>
      </c>
      <c r="C22" s="213" t="str">
        <f aca="false">VLOOKUP(A22,Opérateur_Territoire!$B$2:$D$120,3,0)</f>
        <v>Aube – Biodiversité 2</v>
      </c>
      <c r="D22" s="214" t="s">
        <v>835</v>
      </c>
      <c r="E22" s="215" t="s">
        <v>1289</v>
      </c>
      <c r="F22" s="216" t="n">
        <f aca="false">VLOOKUP(E22,'liste MAEC'!$A$2:$C$63,3,0)</f>
        <v>82</v>
      </c>
      <c r="G22" s="217"/>
      <c r="H22" s="217"/>
      <c r="I22" s="218" t="str">
        <f aca="false">IF(OR(ISERROR(H22*F22*5)=1,H22=""),"saisir la quantité (colonne H)",H22*F22*5)</f>
        <v>saisir la quantité (colonne H)</v>
      </c>
      <c r="J22" s="219" t="str">
        <f aca="false">IF(OR(LEFT(E22,3)="HBV",LEFT(E22,3)="PHY",E22="PRA2",LEFT(E22,2)="ZI"),"Saisir obligatoirement le nombre de demandeurs","")</f>
        <v/>
      </c>
    </row>
    <row r="23" customFormat="false" ht="28.35" hidden="false" customHeight="true" outlineLevel="0" collapsed="false">
      <c r="A23" s="211" t="str">
        <f aca="false">LEFT(D23,7)</f>
        <v>GE_10X2</v>
      </c>
      <c r="B23" s="212" t="str">
        <f aca="false">VLOOKUP(A23,Opérateur_Territoire!$B$2:$D$120,2,0)</f>
        <v>CA 10</v>
      </c>
      <c r="C23" s="213" t="str">
        <f aca="false">VLOOKUP(A23,Opérateur_Territoire!$B$2:$D$120,3,0)</f>
        <v>Aube – Biodiversité 2</v>
      </c>
      <c r="D23" s="214" t="s">
        <v>836</v>
      </c>
      <c r="E23" s="215" t="s">
        <v>1297</v>
      </c>
      <c r="F23" s="216" t="n">
        <f aca="false">VLOOKUP(E23,'liste MAEC'!$A$2:$C$63,3,0)</f>
        <v>200</v>
      </c>
      <c r="G23" s="217"/>
      <c r="H23" s="217"/>
      <c r="I23" s="218" t="str">
        <f aca="false">IF(OR(ISERROR(H23*F23*5)=1,H23=""),"saisir la quantité (colonne H)",H23*F23*5)</f>
        <v>saisir la quantité (colonne H)</v>
      </c>
      <c r="J23" s="219" t="str">
        <f aca="false">IF(OR(LEFT(E23,3)="HBV",LEFT(E23,3)="PHY",E23="PRA2",LEFT(E23,2)="ZI"),"Saisir obligatoirement le nombre de demandeurs","")</f>
        <v/>
      </c>
    </row>
    <row r="24" customFormat="false" ht="28.35" hidden="false" customHeight="true" outlineLevel="0" collapsed="false">
      <c r="A24" s="211" t="str">
        <f aca="false">LEFT(D24,7)</f>
        <v>GE_10X2</v>
      </c>
      <c r="B24" s="212" t="str">
        <f aca="false">VLOOKUP(A24,Opérateur_Territoire!$B$2:$D$120,2,0)</f>
        <v>CA 10</v>
      </c>
      <c r="C24" s="213" t="str">
        <f aca="false">VLOOKUP(A24,Opérateur_Territoire!$B$2:$D$120,3,0)</f>
        <v>Aube – Biodiversité 2</v>
      </c>
      <c r="D24" s="214" t="s">
        <v>837</v>
      </c>
      <c r="E24" s="215" t="s">
        <v>1301</v>
      </c>
      <c r="F24" s="216" t="n">
        <f aca="false">VLOOKUP(E24,'liste MAEC'!$A$2:$C$63,3,0)</f>
        <v>254</v>
      </c>
      <c r="G24" s="217"/>
      <c r="H24" s="217"/>
      <c r="I24" s="218" t="str">
        <f aca="false">IF(OR(ISERROR(H24*F24*5)=1,H24=""),"saisir la quantité (colonne H)",H24*F24*5)</f>
        <v>saisir la quantité (colonne H)</v>
      </c>
      <c r="J24" s="219" t="str">
        <f aca="false">IF(OR(LEFT(E24,3)="HBV",LEFT(E24,3)="PHY",E24="PRA2",LEFT(E24,2)="ZI"),"Saisir obligatoirement le nombre de demandeurs","")</f>
        <v/>
      </c>
    </row>
    <row r="25" customFormat="false" ht="28.35" hidden="false" customHeight="true" outlineLevel="0" collapsed="false">
      <c r="A25" s="211" t="str">
        <f aca="false">LEFT(D25,7)</f>
        <v>GE_10X2</v>
      </c>
      <c r="B25" s="212" t="str">
        <f aca="false">VLOOKUP(A25,Opérateur_Territoire!$B$2:$D$120,2,0)</f>
        <v>CA 10</v>
      </c>
      <c r="C25" s="213" t="str">
        <f aca="false">VLOOKUP(A25,Opérateur_Territoire!$B$2:$D$120,3,0)</f>
        <v>Aube – Biodiversité 2</v>
      </c>
      <c r="D25" s="214" t="s">
        <v>838</v>
      </c>
      <c r="E25" s="215" t="s">
        <v>1313</v>
      </c>
      <c r="F25" s="216" t="n">
        <f aca="false">VLOOKUP(E25,'liste MAEC'!$A$2:$C$63,3,0)</f>
        <v>150</v>
      </c>
      <c r="G25" s="217"/>
      <c r="H25" s="217"/>
      <c r="I25" s="218" t="str">
        <f aca="false">IF(OR(ISERROR(H25*F25*5)=1,H25=""),"saisir la quantité (colonne H)",H25*F25*5)</f>
        <v>saisir la quantité (colonne H)</v>
      </c>
      <c r="J25" s="219" t="str">
        <f aca="false">IF(OR(LEFT(E25,3)="HBV",LEFT(E25,3)="PHY",E25="PRA2",LEFT(E25,2)="ZI"),"Saisir obligatoirement le nombre de demandeurs","")</f>
        <v/>
      </c>
    </row>
    <row r="26" customFormat="false" ht="28.35" hidden="false" customHeight="true" outlineLevel="0" collapsed="false">
      <c r="A26" s="211" t="str">
        <f aca="false">LEFT(D26,7)</f>
        <v>GE_10X2</v>
      </c>
      <c r="B26" s="212" t="str">
        <f aca="false">VLOOKUP(A26,Opérateur_Territoire!$B$2:$D$120,2,0)</f>
        <v>CA 10</v>
      </c>
      <c r="C26" s="213" t="str">
        <f aca="false">VLOOKUP(A26,Opérateur_Territoire!$B$2:$D$120,3,0)</f>
        <v>Aube – Biodiversité 2</v>
      </c>
      <c r="D26" s="214" t="s">
        <v>839</v>
      </c>
      <c r="E26" s="215" t="s">
        <v>1315</v>
      </c>
      <c r="F26" s="216" t="n">
        <f aca="false">VLOOKUP(E26,'liste MAEC'!$A$2:$C$63,3,0)</f>
        <v>201</v>
      </c>
      <c r="G26" s="217"/>
      <c r="H26" s="217"/>
      <c r="I26" s="218" t="str">
        <f aca="false">IF(OR(ISERROR(H26*F26*5)=1,H26=""),"saisir la quantité (colonne H)",H26*F26*5)</f>
        <v>saisir la quantité (colonne H)</v>
      </c>
      <c r="J26" s="219" t="str">
        <f aca="false">IF(OR(LEFT(E26,3)="HBV",LEFT(E26,3)="PHY",E26="PRA2",LEFT(E26,2)="ZI"),"Saisir obligatoirement le nombre de demandeurs","")</f>
        <v/>
      </c>
    </row>
    <row r="27" customFormat="false" ht="28.35" hidden="false" customHeight="true" outlineLevel="0" collapsed="false">
      <c r="A27" s="211" t="str">
        <f aca="false">LEFT(D27,7)</f>
        <v>GE_10XE</v>
      </c>
      <c r="B27" s="212" t="str">
        <f aca="false">VLOOKUP(A27,Opérateur_Territoire!$B$2:$D$120,2,0)</f>
        <v>CA 10</v>
      </c>
      <c r="C27" s="213" t="str">
        <f aca="false">VLOOKUP(A27,Opérateur_Territoire!$B$2:$D$120,3,0)</f>
        <v>Aube – Eau (Agence de l'eau Seine-Normandie)</v>
      </c>
      <c r="D27" s="214" t="s">
        <v>1128</v>
      </c>
      <c r="E27" s="215" t="s">
        <v>1282</v>
      </c>
      <c r="F27" s="216" t="n">
        <f aca="false">VLOOKUP(E27,'liste MAEC'!$A$2:$C$63,3,0)</f>
        <v>652</v>
      </c>
      <c r="G27" s="217"/>
      <c r="H27" s="217"/>
      <c r="I27" s="218" t="str">
        <f aca="false">IF(OR(ISERROR(H27*F27*5)=1,H27=""),"saisir la quantité (colonne H)",H27*F27*5)</f>
        <v>saisir la quantité (colonne H)</v>
      </c>
      <c r="J27" s="219" t="str">
        <f aca="false">IF(OR(LEFT(E27,3)="HBV",LEFT(E27,3)="PHY",E27="PRA2",LEFT(E27,2)="ZI"),"Saisir obligatoirement le nombre de demandeurs","")</f>
        <v/>
      </c>
    </row>
    <row r="28" customFormat="false" ht="28.35" hidden="false" customHeight="true" outlineLevel="0" collapsed="false">
      <c r="A28" s="211" t="str">
        <f aca="false">LEFT(D28,7)</f>
        <v>GE_10XE</v>
      </c>
      <c r="B28" s="212" t="str">
        <f aca="false">VLOOKUP(A28,Opérateur_Territoire!$B$2:$D$120,2,0)</f>
        <v>CA 10</v>
      </c>
      <c r="C28" s="213" t="str">
        <f aca="false">VLOOKUP(A28,Opérateur_Territoire!$B$2:$D$120,3,0)</f>
        <v>Aube – Eau (Agence de l'eau Seine-Normandie)</v>
      </c>
      <c r="D28" s="214" t="s">
        <v>1129</v>
      </c>
      <c r="E28" s="215" t="s">
        <v>1285</v>
      </c>
      <c r="F28" s="216" t="n">
        <f aca="false">VLOOKUP(E28,'liste MAEC'!$A$2:$C$63,3,0)</f>
        <v>358</v>
      </c>
      <c r="G28" s="217"/>
      <c r="H28" s="217"/>
      <c r="I28" s="218" t="str">
        <f aca="false">IF(OR(ISERROR(H28*F28*5)=1,H28=""),"saisir la quantité (colonne H)",H28*F28*5)</f>
        <v>saisir la quantité (colonne H)</v>
      </c>
      <c r="J28" s="219" t="str">
        <f aca="false">IF(OR(LEFT(E28,3)="HBV",LEFT(E28,3)="PHY",E28="PRA2",LEFT(E28,2)="ZI"),"Saisir obligatoirement le nombre de demandeurs","")</f>
        <v/>
      </c>
    </row>
    <row r="29" customFormat="false" ht="28.35" hidden="false" customHeight="true" outlineLevel="0" collapsed="false">
      <c r="A29" s="211" t="str">
        <f aca="false">LEFT(D29,7)</f>
        <v>GE_10XE</v>
      </c>
      <c r="B29" s="212" t="str">
        <f aca="false">VLOOKUP(A29,Opérateur_Territoire!$B$2:$D$120,2,0)</f>
        <v>CA 10</v>
      </c>
      <c r="C29" s="213" t="str">
        <f aca="false">VLOOKUP(A29,Opérateur_Territoire!$B$2:$D$120,3,0)</f>
        <v>Aube – Eau (Agence de l'eau Seine-Normandie)</v>
      </c>
      <c r="D29" s="214" t="s">
        <v>702</v>
      </c>
      <c r="E29" s="215" t="s">
        <v>1323</v>
      </c>
      <c r="F29" s="216" t="n">
        <f aca="false">VLOOKUP(E29,'liste MAEC'!$A$2:$C$63,3,0)</f>
        <v>51</v>
      </c>
      <c r="G29" s="217"/>
      <c r="H29" s="217"/>
      <c r="I29" s="218" t="str">
        <f aca="false">IF(OR(ISERROR(H29*F29*5)=1,H29=""),"saisir la quantité (colonne H)",H29*F29*5)</f>
        <v>saisir la quantité (colonne H)</v>
      </c>
      <c r="J29" s="219" t="str">
        <f aca="false">IF(OR(LEFT(E29,3)="HBV",LEFT(E29,3)="PHY",E29="PRA2",LEFT(E29,2)="ZI"),"Saisir obligatoirement le nombre de demandeurs","")</f>
        <v/>
      </c>
    </row>
    <row r="30" customFormat="false" ht="28.35" hidden="false" customHeight="true" outlineLevel="0" collapsed="false">
      <c r="A30" s="211" t="str">
        <f aca="false">LEFT(D30,7)</f>
        <v>GE_10XE</v>
      </c>
      <c r="B30" s="212" t="str">
        <f aca="false">VLOOKUP(A30,Opérateur_Territoire!$B$2:$D$120,2,0)</f>
        <v>CA 10</v>
      </c>
      <c r="C30" s="213" t="str">
        <f aca="false">VLOOKUP(A30,Opérateur_Territoire!$B$2:$D$120,3,0)</f>
        <v>Aube – Eau (Agence de l'eau Seine-Normandie)</v>
      </c>
      <c r="D30" s="214" t="s">
        <v>703</v>
      </c>
      <c r="E30" s="215" t="s">
        <v>1325</v>
      </c>
      <c r="F30" s="216" t="n">
        <f aca="false">VLOOKUP(E30,'liste MAEC'!$A$2:$C$63,3,0)</f>
        <v>72</v>
      </c>
      <c r="G30" s="217"/>
      <c r="H30" s="217"/>
      <c r="I30" s="218" t="str">
        <f aca="false">IF(OR(ISERROR(H30*F30*5)=1,H30=""),"saisir la quantité (colonne H)",H30*F30*5)</f>
        <v>saisir la quantité (colonne H)</v>
      </c>
      <c r="J30" s="219" t="str">
        <f aca="false">IF(OR(LEFT(E30,3)="HBV",LEFT(E30,3)="PHY",E30="PRA2",LEFT(E30,2)="ZI"),"Saisir obligatoirement le nombre de demandeurs","")</f>
        <v/>
      </c>
    </row>
    <row r="31" customFormat="false" ht="28.35" hidden="false" customHeight="true" outlineLevel="0" collapsed="false">
      <c r="A31" s="211" t="str">
        <f aca="false">LEFT(D31,7)</f>
        <v>GE_10XH</v>
      </c>
      <c r="B31" s="212" t="str">
        <f aca="false">VLOOKUP(A31,Opérateur_Territoire!$B$2:$D$120,2,0)</f>
        <v>CA 10</v>
      </c>
      <c r="C31" s="213" t="str">
        <f aca="false">VLOOKUP(A31,Opérateur_Territoire!$B$2:$D$120,3,0)</f>
        <v>Aube – Herbe, élevage, infrastructures agro-écologiques</v>
      </c>
      <c r="D31" s="214" t="s">
        <v>1337</v>
      </c>
      <c r="E31" s="215" t="s">
        <v>1305</v>
      </c>
      <c r="F31" s="216" t="n">
        <f aca="false">VLOOKUP(E31,'liste MAEC'!$A$2:$C$63,3,0)</f>
        <v>800</v>
      </c>
      <c r="G31" s="217"/>
      <c r="H31" s="217"/>
      <c r="I31" s="218" t="str">
        <f aca="false">IF(OR(ISERROR(H31*F31*5)=1,H31=""),"saisir la quantité (colonne H)",H31*F31*5)</f>
        <v>saisir la quantité (colonne H)</v>
      </c>
      <c r="J31" s="219" t="str">
        <f aca="false">IF(OR(LEFT(E31,3)="HBV",LEFT(E31,3)="PHY",E31="PRA2",LEFT(E31,2)="ZI"),"Saisir obligatoirement le nombre de demandeurs","")</f>
        <v/>
      </c>
    </row>
    <row r="32" customFormat="false" ht="28.35" hidden="false" customHeight="true" outlineLevel="0" collapsed="false">
      <c r="A32" s="211" t="str">
        <f aca="false">LEFT(D32,7)</f>
        <v>GE_10XN</v>
      </c>
      <c r="B32" s="212" t="str">
        <f aca="false">VLOOKUP(A32,Opérateur_Territoire!$B$2:$D$120,2,0)</f>
        <v>CA 10</v>
      </c>
      <c r="C32" s="213" t="str">
        <f aca="false">VLOOKUP(A32,Opérateur_Territoire!$B$2:$D$120,3,0)</f>
        <v>Aube – Natura 2000</v>
      </c>
      <c r="D32" s="214" t="s">
        <v>1130</v>
      </c>
      <c r="E32" s="215" t="s">
        <v>1282</v>
      </c>
      <c r="F32" s="216" t="n">
        <f aca="false">VLOOKUP(E32,'liste MAEC'!$A$2:$C$63,3,0)</f>
        <v>652</v>
      </c>
      <c r="G32" s="217"/>
      <c r="H32" s="217"/>
      <c r="I32" s="218" t="str">
        <f aca="false">IF(OR(ISERROR(H32*F32*5)=1,H32=""),"saisir la quantité (colonne H)",H32*F32*5)</f>
        <v>saisir la quantité (colonne H)</v>
      </c>
      <c r="J32" s="219" t="str">
        <f aca="false">IF(OR(LEFT(E32,3)="HBV",LEFT(E32,3)="PHY",E32="PRA2",LEFT(E32,2)="ZI"),"Saisir obligatoirement le nombre de demandeurs","")</f>
        <v/>
      </c>
    </row>
    <row r="33" customFormat="false" ht="28.35" hidden="false" customHeight="true" outlineLevel="0" collapsed="false">
      <c r="A33" s="211" t="str">
        <f aca="false">LEFT(D33,7)</f>
        <v>GE_10XN</v>
      </c>
      <c r="B33" s="212" t="str">
        <f aca="false">VLOOKUP(A33,Opérateur_Territoire!$B$2:$D$120,2,0)</f>
        <v>CA 10</v>
      </c>
      <c r="C33" s="213" t="str">
        <f aca="false">VLOOKUP(A33,Opérateur_Territoire!$B$2:$D$120,3,0)</f>
        <v>Aube – Natura 2000</v>
      </c>
      <c r="D33" s="214" t="s">
        <v>1131</v>
      </c>
      <c r="E33" s="215" t="s">
        <v>1285</v>
      </c>
      <c r="F33" s="216" t="n">
        <f aca="false">VLOOKUP(E33,'liste MAEC'!$A$2:$C$63,3,0)</f>
        <v>358</v>
      </c>
      <c r="G33" s="217"/>
      <c r="H33" s="217"/>
      <c r="I33" s="218" t="str">
        <f aca="false">IF(OR(ISERROR(H33*F33*5)=1,H33=""),"saisir la quantité (colonne H)",H33*F33*5)</f>
        <v>saisir la quantité (colonne H)</v>
      </c>
      <c r="J33" s="219" t="str">
        <f aca="false">IF(OR(LEFT(E33,3)="HBV",LEFT(E33,3)="PHY",E33="PRA2",LEFT(E33,2)="ZI"),"Saisir obligatoirement le nombre de demandeurs","")</f>
        <v/>
      </c>
    </row>
    <row r="34" customFormat="false" ht="28.35" hidden="false" customHeight="true" outlineLevel="0" collapsed="false">
      <c r="A34" s="211" t="str">
        <f aca="false">LEFT(D34,7)</f>
        <v>GE_10XN</v>
      </c>
      <c r="B34" s="212" t="str">
        <f aca="false">VLOOKUP(A34,Opérateur_Territoire!$B$2:$D$120,2,0)</f>
        <v>CA 10</v>
      </c>
      <c r="C34" s="213" t="str">
        <f aca="false">VLOOKUP(A34,Opérateur_Territoire!$B$2:$D$120,3,0)</f>
        <v>Aube – Natura 2000</v>
      </c>
      <c r="D34" s="214" t="s">
        <v>840</v>
      </c>
      <c r="E34" s="215" t="s">
        <v>1289</v>
      </c>
      <c r="F34" s="216" t="n">
        <f aca="false">VLOOKUP(E34,'liste MAEC'!$A$2:$C$63,3,0)</f>
        <v>82</v>
      </c>
      <c r="G34" s="217"/>
      <c r="H34" s="217"/>
      <c r="I34" s="218" t="str">
        <f aca="false">IF(OR(ISERROR(H34*F34*5)=1,H34=""),"saisir la quantité (colonne H)",H34*F34*5)</f>
        <v>saisir la quantité (colonne H)</v>
      </c>
      <c r="J34" s="219" t="str">
        <f aca="false">IF(OR(LEFT(E34,3)="HBV",LEFT(E34,3)="PHY",E34="PRA2",LEFT(E34,2)="ZI"),"Saisir obligatoirement le nombre de demandeurs","")</f>
        <v/>
      </c>
    </row>
    <row r="35" customFormat="false" ht="28.35" hidden="false" customHeight="true" outlineLevel="0" collapsed="false">
      <c r="A35" s="211" t="str">
        <f aca="false">LEFT(D35,7)</f>
        <v>GE_10XN</v>
      </c>
      <c r="B35" s="212" t="str">
        <f aca="false">VLOOKUP(A35,Opérateur_Territoire!$B$2:$D$120,2,0)</f>
        <v>CA 10</v>
      </c>
      <c r="C35" s="213" t="str">
        <f aca="false">VLOOKUP(A35,Opérateur_Territoire!$B$2:$D$120,3,0)</f>
        <v>Aube – Natura 2000</v>
      </c>
      <c r="D35" s="214" t="s">
        <v>841</v>
      </c>
      <c r="E35" s="215" t="s">
        <v>1297</v>
      </c>
      <c r="F35" s="216" t="n">
        <f aca="false">VLOOKUP(E35,'liste MAEC'!$A$2:$C$63,3,0)</f>
        <v>200</v>
      </c>
      <c r="G35" s="217"/>
      <c r="H35" s="217"/>
      <c r="I35" s="218" t="str">
        <f aca="false">IF(OR(ISERROR(H35*F35*5)=1,H35=""),"saisir la quantité (colonne H)",H35*F35*5)</f>
        <v>saisir la quantité (colonne H)</v>
      </c>
      <c r="J35" s="219" t="str">
        <f aca="false">IF(OR(LEFT(E35,3)="HBV",LEFT(E35,3)="PHY",E35="PRA2",LEFT(E35,2)="ZI"),"Saisir obligatoirement le nombre de demandeurs","")</f>
        <v/>
      </c>
    </row>
    <row r="36" customFormat="false" ht="28.35" hidden="false" customHeight="true" outlineLevel="0" collapsed="false">
      <c r="A36" s="211" t="str">
        <f aca="false">LEFT(D36,7)</f>
        <v>GE_10XN</v>
      </c>
      <c r="B36" s="212" t="str">
        <f aca="false">VLOOKUP(A36,Opérateur_Territoire!$B$2:$D$120,2,0)</f>
        <v>CA 10</v>
      </c>
      <c r="C36" s="213" t="str">
        <f aca="false">VLOOKUP(A36,Opérateur_Territoire!$B$2:$D$120,3,0)</f>
        <v>Aube – Natura 2000</v>
      </c>
      <c r="D36" s="214" t="s">
        <v>842</v>
      </c>
      <c r="E36" s="215" t="s">
        <v>1301</v>
      </c>
      <c r="F36" s="216" t="n">
        <f aca="false">VLOOKUP(E36,'liste MAEC'!$A$2:$C$63,3,0)</f>
        <v>254</v>
      </c>
      <c r="G36" s="217"/>
      <c r="H36" s="217"/>
      <c r="I36" s="218" t="str">
        <f aca="false">IF(OR(ISERROR(H36*F36*5)=1,H36=""),"saisir la quantité (colonne H)",H36*F36*5)</f>
        <v>saisir la quantité (colonne H)</v>
      </c>
      <c r="J36" s="219" t="str">
        <f aca="false">IF(OR(LEFT(E36,3)="HBV",LEFT(E36,3)="PHY",E36="PRA2",LEFT(E36,2)="ZI"),"Saisir obligatoirement le nombre de demandeurs","")</f>
        <v/>
      </c>
    </row>
    <row r="37" customFormat="false" ht="28.35" hidden="false" customHeight="true" outlineLevel="0" collapsed="false">
      <c r="A37" s="211" t="str">
        <f aca="false">LEFT(D37,7)</f>
        <v>GE_10XN</v>
      </c>
      <c r="B37" s="212" t="str">
        <f aca="false">VLOOKUP(A37,Opérateur_Territoire!$B$2:$D$120,2,0)</f>
        <v>CA 10</v>
      </c>
      <c r="C37" s="213" t="str">
        <f aca="false">VLOOKUP(A37,Opérateur_Territoire!$B$2:$D$120,3,0)</f>
        <v>Aube – Natura 2000</v>
      </c>
      <c r="D37" s="214" t="s">
        <v>843</v>
      </c>
      <c r="E37" s="215" t="s">
        <v>1313</v>
      </c>
      <c r="F37" s="216" t="n">
        <f aca="false">VLOOKUP(E37,'liste MAEC'!$A$2:$C$63,3,0)</f>
        <v>150</v>
      </c>
      <c r="G37" s="217"/>
      <c r="H37" s="217"/>
      <c r="I37" s="218" t="str">
        <f aca="false">IF(OR(ISERROR(H37*F37*5)=1,H37=""),"saisir la quantité (colonne H)",H37*F37*5)</f>
        <v>saisir la quantité (colonne H)</v>
      </c>
      <c r="J37" s="219" t="str">
        <f aca="false">IF(OR(LEFT(E37,3)="HBV",LEFT(E37,3)="PHY",E37="PRA2",LEFT(E37,2)="ZI"),"Saisir obligatoirement le nombre de demandeurs","")</f>
        <v/>
      </c>
    </row>
    <row r="38" customFormat="false" ht="28.35" hidden="false" customHeight="true" outlineLevel="0" collapsed="false">
      <c r="A38" s="211" t="str">
        <f aca="false">LEFT(D38,7)</f>
        <v>GE_10XN</v>
      </c>
      <c r="B38" s="212" t="str">
        <f aca="false">VLOOKUP(A38,Opérateur_Territoire!$B$2:$D$120,2,0)</f>
        <v>CA 10</v>
      </c>
      <c r="C38" s="213" t="str">
        <f aca="false">VLOOKUP(A38,Opérateur_Territoire!$B$2:$D$120,3,0)</f>
        <v>Aube – Natura 2000</v>
      </c>
      <c r="D38" s="214" t="s">
        <v>844</v>
      </c>
      <c r="E38" s="215" t="s">
        <v>1315</v>
      </c>
      <c r="F38" s="216" t="n">
        <f aca="false">VLOOKUP(E38,'liste MAEC'!$A$2:$C$63,3,0)</f>
        <v>201</v>
      </c>
      <c r="G38" s="217"/>
      <c r="H38" s="217"/>
      <c r="I38" s="218" t="str">
        <f aca="false">IF(OR(ISERROR(H38*F38*5)=1,H38=""),"saisir la quantité (colonne H)",H38*F38*5)</f>
        <v>saisir la quantité (colonne H)</v>
      </c>
      <c r="J38" s="219" t="str">
        <f aca="false">IF(OR(LEFT(E38,3)="HBV",LEFT(E38,3)="PHY",E38="PRA2",LEFT(E38,2)="ZI"),"Saisir obligatoirement le nombre de demandeurs","")</f>
        <v/>
      </c>
    </row>
    <row r="39" customFormat="false" ht="28.35" hidden="false" customHeight="true" outlineLevel="0" collapsed="false">
      <c r="A39" s="211" t="str">
        <f aca="false">LEFT(D39,7)</f>
        <v>GE_10XN</v>
      </c>
      <c r="B39" s="212" t="str">
        <f aca="false">VLOOKUP(A39,Opérateur_Territoire!$B$2:$D$120,2,0)</f>
        <v>CA 10</v>
      </c>
      <c r="C39" s="213" t="str">
        <f aca="false">VLOOKUP(A39,Opérateur_Territoire!$B$2:$D$120,3,0)</f>
        <v>Aube – Natura 2000</v>
      </c>
      <c r="D39" s="214" t="s">
        <v>704</v>
      </c>
      <c r="E39" s="215" t="s">
        <v>1323</v>
      </c>
      <c r="F39" s="216" t="n">
        <f aca="false">VLOOKUP(E39,'liste MAEC'!$A$2:$C$63,3,0)</f>
        <v>51</v>
      </c>
      <c r="G39" s="217"/>
      <c r="H39" s="217"/>
      <c r="I39" s="218" t="str">
        <f aca="false">IF(OR(ISERROR(H39*F39*5)=1,H39=""),"saisir la quantité (colonne H)",H39*F39*5)</f>
        <v>saisir la quantité (colonne H)</v>
      </c>
      <c r="J39" s="219" t="str">
        <f aca="false">IF(OR(LEFT(E39,3)="HBV",LEFT(E39,3)="PHY",E39="PRA2",LEFT(E39,2)="ZI"),"Saisir obligatoirement le nombre de demandeurs","")</f>
        <v/>
      </c>
    </row>
    <row r="40" customFormat="false" ht="28.35" hidden="false" customHeight="true" outlineLevel="0" collapsed="false">
      <c r="A40" s="211" t="str">
        <f aca="false">LEFT(D40,7)</f>
        <v>GE_10XZ</v>
      </c>
      <c r="B40" s="212" t="str">
        <f aca="false">VLOOKUP(A40,Opérateur_Territoire!$B$2:$D$120,2,0)</f>
        <v>CA 10</v>
      </c>
      <c r="C40" s="213" t="str">
        <f aca="false">VLOOKUP(A40,Opérateur_Territoire!$B$2:$D$120,3,0)</f>
        <v>Aube – Zone intermédiaire</v>
      </c>
      <c r="D40" s="214" t="s">
        <v>1237</v>
      </c>
      <c r="E40" s="215" t="s">
        <v>1303</v>
      </c>
      <c r="F40" s="216" t="n">
        <f aca="false">VLOOKUP(E40,'liste MAEC'!$A$2:$C$63,3,0)</f>
        <v>92</v>
      </c>
      <c r="G40" s="217"/>
      <c r="H40" s="217"/>
      <c r="I40" s="218" t="str">
        <f aca="false">IF(OR(ISERROR(H40*F40*5)=1,H40=""),"saisir la quantité (colonne H)",H40*F40*5)</f>
        <v>saisir la quantité (colonne H)</v>
      </c>
      <c r="J40" s="219" t="str">
        <f aca="false">IF(OR(LEFT(E40,3)="HBV",LEFT(E40,3)="PHY",E40="PRA2",LEFT(E40,2)="ZI"),"Saisir obligatoirement le nombre de demandeurs","")</f>
        <v>Saisir obligatoirement le nombre de demandeurs</v>
      </c>
    </row>
    <row r="41" customFormat="false" ht="28.35" hidden="false" customHeight="true" outlineLevel="0" collapsed="false">
      <c r="A41" s="211" t="str">
        <f aca="false">LEFT(D41,7)</f>
        <v>GE_10XZ</v>
      </c>
      <c r="B41" s="212" t="str">
        <f aca="false">VLOOKUP(A41,Opérateur_Territoire!$B$2:$D$120,2,0)</f>
        <v>CA 10</v>
      </c>
      <c r="C41" s="213" t="str">
        <f aca="false">VLOOKUP(A41,Opérateur_Territoire!$B$2:$D$120,3,0)</f>
        <v>Aube – Zone intermédiaire</v>
      </c>
      <c r="D41" s="214" t="s">
        <v>1238</v>
      </c>
      <c r="E41" s="215" t="s">
        <v>1307</v>
      </c>
      <c r="F41" s="216" t="n">
        <f aca="false">VLOOKUP(E41,'liste MAEC'!$A$2:$C$63,3,0)</f>
        <v>69</v>
      </c>
      <c r="G41" s="217"/>
      <c r="H41" s="217"/>
      <c r="I41" s="218" t="str">
        <f aca="false">IF(OR(ISERROR(H41*F41*5)=1,H41=""),"saisir la quantité (colonne H)",H41*F41*5)</f>
        <v>saisir la quantité (colonne H)</v>
      </c>
      <c r="J41" s="219" t="str">
        <f aca="false">IF(OR(LEFT(E41,3)="HBV",LEFT(E41,3)="PHY",E41="PRA2",LEFT(E41,2)="ZI"),"Saisir obligatoirement le nombre de demandeurs","")</f>
        <v>Saisir obligatoirement le nombre de demandeurs</v>
      </c>
    </row>
    <row r="42" customFormat="false" ht="28.35" hidden="false" customHeight="true" outlineLevel="0" collapsed="false">
      <c r="A42" s="211" t="str">
        <f aca="false">LEFT(D42,7)</f>
        <v>GE_51XE</v>
      </c>
      <c r="B42" s="212" t="str">
        <f aca="false">VLOOKUP(A42,Opérateur_Territoire!$B$2:$D$120,2,0)</f>
        <v>CA 51</v>
      </c>
      <c r="C42" s="213" t="str">
        <f aca="false">VLOOKUP(A42,Opérateur_Territoire!$B$2:$D$120,3,0)</f>
        <v>Marne – Captages Seine-Normandie</v>
      </c>
      <c r="D42" s="214" t="s">
        <v>1132</v>
      </c>
      <c r="E42" s="215" t="s">
        <v>1282</v>
      </c>
      <c r="F42" s="216" t="n">
        <f aca="false">VLOOKUP(E42,'liste MAEC'!$A$2:$C$63,3,0)</f>
        <v>652</v>
      </c>
      <c r="G42" s="217"/>
      <c r="H42" s="217"/>
      <c r="I42" s="218" t="str">
        <f aca="false">IF(OR(ISERROR(H42*F42*5)=1,H42=""),"saisir la quantité (colonne H)",H42*F42*5)</f>
        <v>saisir la quantité (colonne H)</v>
      </c>
      <c r="J42" s="219" t="str">
        <f aca="false">IF(OR(LEFT(E42,3)="HBV",LEFT(E42,3)="PHY",E42="PRA2",LEFT(E42,2)="ZI"),"Saisir obligatoirement le nombre de demandeurs","")</f>
        <v/>
      </c>
    </row>
    <row r="43" customFormat="false" ht="28.35" hidden="false" customHeight="true" outlineLevel="0" collapsed="false">
      <c r="A43" s="211" t="str">
        <f aca="false">LEFT(D43,7)</f>
        <v>GE_51XE</v>
      </c>
      <c r="B43" s="212" t="str">
        <f aca="false">VLOOKUP(A43,Opérateur_Territoire!$B$2:$D$120,2,0)</f>
        <v>CA 51</v>
      </c>
      <c r="C43" s="213" t="str">
        <f aca="false">VLOOKUP(A43,Opérateur_Territoire!$B$2:$D$120,3,0)</f>
        <v>Marne – Captages Seine-Normandie</v>
      </c>
      <c r="D43" s="214" t="s">
        <v>1133</v>
      </c>
      <c r="E43" s="215" t="s">
        <v>1285</v>
      </c>
      <c r="F43" s="216" t="n">
        <f aca="false">VLOOKUP(E43,'liste MAEC'!$A$2:$C$63,3,0)</f>
        <v>358</v>
      </c>
      <c r="G43" s="217"/>
      <c r="H43" s="217"/>
      <c r="I43" s="218" t="str">
        <f aca="false">IF(OR(ISERROR(H43*F43*5)=1,H43=""),"saisir la quantité (colonne H)",H43*F43*5)</f>
        <v>saisir la quantité (colonne H)</v>
      </c>
      <c r="J43" s="219" t="str">
        <f aca="false">IF(OR(LEFT(E43,3)="HBV",LEFT(E43,3)="PHY",E43="PRA2",LEFT(E43,2)="ZI"),"Saisir obligatoirement le nombre de demandeurs","")</f>
        <v/>
      </c>
    </row>
    <row r="44" customFormat="false" ht="28.35" hidden="false" customHeight="true" outlineLevel="0" collapsed="false">
      <c r="A44" s="211" t="str">
        <f aca="false">LEFT(D44,7)</f>
        <v>GE_51XH</v>
      </c>
      <c r="B44" s="212" t="str">
        <f aca="false">VLOOKUP(A44,Opérateur_Territoire!$B$2:$D$120,2,0)</f>
        <v>CA 51</v>
      </c>
      <c r="C44" s="213" t="str">
        <f aca="false">VLOOKUP(A44,Opérateur_Territoire!$B$2:$D$120,3,0)</f>
        <v>Marne – Herbe, élevage, infrastructures agro-écologiques</v>
      </c>
      <c r="D44" s="214" t="s">
        <v>705</v>
      </c>
      <c r="E44" s="215" t="s">
        <v>1299</v>
      </c>
      <c r="F44" s="216" t="n">
        <f aca="false">VLOOKUP(E44,'liste MAEC'!$A$2:$C$63,3,0)</f>
        <v>88</v>
      </c>
      <c r="G44" s="217"/>
      <c r="H44" s="217"/>
      <c r="I44" s="218" t="str">
        <f aca="false">IF(OR(ISERROR(H44*F44*5)=1,H44=""),"saisir la quantité (colonne H)",H44*F44*5)</f>
        <v>saisir la quantité (colonne H)</v>
      </c>
      <c r="J44" s="219" t="str">
        <f aca="false">IF(OR(LEFT(E44,3)="HBV",LEFT(E44,3)="PHY",E44="PRA2",LEFT(E44,2)="ZI"),"Saisir obligatoirement le nombre de demandeurs","")</f>
        <v>Saisir obligatoirement le nombre de demandeurs</v>
      </c>
    </row>
    <row r="45" customFormat="false" ht="28.35" hidden="false" customHeight="true" outlineLevel="0" collapsed="false">
      <c r="A45" s="211" t="str">
        <f aca="false">LEFT(D45,7)</f>
        <v>GE_052N</v>
      </c>
      <c r="B45" s="212" t="str">
        <f aca="false">VLOOKUP(A45,Opérateur_Territoire!$B$2:$D$120,2,0)</f>
        <v>CA 52</v>
      </c>
      <c r="C45" s="213" t="str">
        <f aca="false">VLOOKUP(A45,Opérateur_Territoire!$B$2:$D$120,3,0)</f>
        <v>Haute-Marne – Natura 2000</v>
      </c>
      <c r="D45" s="214" t="s">
        <v>1134</v>
      </c>
      <c r="E45" s="215" t="s">
        <v>1282</v>
      </c>
      <c r="F45" s="216" t="n">
        <f aca="false">VLOOKUP(E45,'liste MAEC'!$A$2:$C$63,3,0)</f>
        <v>652</v>
      </c>
      <c r="G45" s="217"/>
      <c r="H45" s="217"/>
      <c r="I45" s="218" t="str">
        <f aca="false">IF(OR(ISERROR(H45*F45*5)=1,H45=""),"saisir la quantité (colonne H)",H45*F45*5)</f>
        <v>saisir la quantité (colonne H)</v>
      </c>
      <c r="J45" s="219" t="str">
        <f aca="false">IF(OR(LEFT(E45,3)="HBV",LEFT(E45,3)="PHY",E45="PRA2",LEFT(E45,2)="ZI"),"Saisir obligatoirement le nombre de demandeurs","")</f>
        <v/>
      </c>
    </row>
    <row r="46" customFormat="false" ht="28.35" hidden="false" customHeight="true" outlineLevel="0" collapsed="false">
      <c r="A46" s="211" t="str">
        <f aca="false">LEFT(D46,7)</f>
        <v>GE_052N</v>
      </c>
      <c r="B46" s="212" t="str">
        <f aca="false">VLOOKUP(A46,Opérateur_Territoire!$B$2:$D$120,2,0)</f>
        <v>CA 52</v>
      </c>
      <c r="C46" s="213" t="str">
        <f aca="false">VLOOKUP(A46,Opérateur_Territoire!$B$2:$D$120,3,0)</f>
        <v>Haute-Marne – Natura 2000</v>
      </c>
      <c r="D46" s="214" t="s">
        <v>1135</v>
      </c>
      <c r="E46" s="215" t="s">
        <v>1285</v>
      </c>
      <c r="F46" s="216" t="n">
        <f aca="false">VLOOKUP(E46,'liste MAEC'!$A$2:$C$63,3,0)</f>
        <v>358</v>
      </c>
      <c r="G46" s="217"/>
      <c r="H46" s="217"/>
      <c r="I46" s="218" t="str">
        <f aca="false">IF(OR(ISERROR(H46*F46*5)=1,H46=""),"saisir la quantité (colonne H)",H46*F46*5)</f>
        <v>saisir la quantité (colonne H)</v>
      </c>
      <c r="J46" s="219" t="str">
        <f aca="false">IF(OR(LEFT(E46,3)="HBV",LEFT(E46,3)="PHY",E46="PRA2",LEFT(E46,2)="ZI"),"Saisir obligatoirement le nombre de demandeurs","")</f>
        <v/>
      </c>
    </row>
    <row r="47" customFormat="false" ht="28.35" hidden="false" customHeight="true" outlineLevel="0" collapsed="false">
      <c r="A47" s="211" t="str">
        <f aca="false">LEFT(D47,7)</f>
        <v>GE_052N</v>
      </c>
      <c r="B47" s="212" t="str">
        <f aca="false">VLOOKUP(A47,Opérateur_Territoire!$B$2:$D$120,2,0)</f>
        <v>CA 52</v>
      </c>
      <c r="C47" s="213" t="str">
        <f aca="false">VLOOKUP(A47,Opérateur_Territoire!$B$2:$D$120,3,0)</f>
        <v>Haute-Marne – Natura 2000</v>
      </c>
      <c r="D47" s="214" t="s">
        <v>845</v>
      </c>
      <c r="E47" s="215" t="s">
        <v>1289</v>
      </c>
      <c r="F47" s="216" t="n">
        <f aca="false">VLOOKUP(E47,'liste MAEC'!$A$2:$C$63,3,0)</f>
        <v>82</v>
      </c>
      <c r="G47" s="217"/>
      <c r="H47" s="217"/>
      <c r="I47" s="218" t="str">
        <f aca="false">IF(OR(ISERROR(H47*F47*5)=1,H47=""),"saisir la quantité (colonne H)",H47*F47*5)</f>
        <v>saisir la quantité (colonne H)</v>
      </c>
      <c r="J47" s="219" t="str">
        <f aca="false">IF(OR(LEFT(E47,3)="HBV",LEFT(E47,3)="PHY",E47="PRA2",LEFT(E47,2)="ZI"),"Saisir obligatoirement le nombre de demandeurs","")</f>
        <v/>
      </c>
    </row>
    <row r="48" customFormat="false" ht="28.35" hidden="false" customHeight="true" outlineLevel="0" collapsed="false">
      <c r="A48" s="211" t="str">
        <f aca="false">LEFT(D48,7)</f>
        <v>GE_052N</v>
      </c>
      <c r="B48" s="212" t="str">
        <f aca="false">VLOOKUP(A48,Opérateur_Territoire!$B$2:$D$120,2,0)</f>
        <v>CA 52</v>
      </c>
      <c r="C48" s="213" t="str">
        <f aca="false">VLOOKUP(A48,Opérateur_Territoire!$B$2:$D$120,3,0)</f>
        <v>Haute-Marne – Natura 2000</v>
      </c>
      <c r="D48" s="214" t="s">
        <v>846</v>
      </c>
      <c r="E48" s="215" t="s">
        <v>1293</v>
      </c>
      <c r="F48" s="216" t="n">
        <f aca="false">VLOOKUP(E48,'liste MAEC'!$A$2:$C$63,3,0)</f>
        <v>145</v>
      </c>
      <c r="G48" s="217"/>
      <c r="H48" s="217"/>
      <c r="I48" s="218" t="str">
        <f aca="false">IF(OR(ISERROR(H48*F48*5)=1,H48=""),"saisir la quantité (colonne H)",H48*F48*5)</f>
        <v>saisir la quantité (colonne H)</v>
      </c>
      <c r="J48" s="219" t="str">
        <f aca="false">IF(OR(LEFT(E48,3)="HBV",LEFT(E48,3)="PHY",E48="PRA2",LEFT(E48,2)="ZI"),"Saisir obligatoirement le nombre de demandeurs","")</f>
        <v/>
      </c>
    </row>
    <row r="49" customFormat="false" ht="28.35" hidden="false" customHeight="true" outlineLevel="0" collapsed="false">
      <c r="A49" s="211" t="str">
        <f aca="false">LEFT(D49,7)</f>
        <v>GE_052N</v>
      </c>
      <c r="B49" s="212" t="str">
        <f aca="false">VLOOKUP(A49,Opérateur_Territoire!$B$2:$D$120,2,0)</f>
        <v>CA 52</v>
      </c>
      <c r="C49" s="213" t="str">
        <f aca="false">VLOOKUP(A49,Opérateur_Territoire!$B$2:$D$120,3,0)</f>
        <v>Haute-Marne – Natura 2000</v>
      </c>
      <c r="D49" s="214" t="s">
        <v>847</v>
      </c>
      <c r="E49" s="215" t="s">
        <v>1297</v>
      </c>
      <c r="F49" s="216" t="n">
        <f aca="false">VLOOKUP(E49,'liste MAEC'!$A$2:$C$63,3,0)</f>
        <v>200</v>
      </c>
      <c r="G49" s="217"/>
      <c r="H49" s="217"/>
      <c r="I49" s="218" t="str">
        <f aca="false">IF(OR(ISERROR(H49*F49*5)=1,H49=""),"saisir la quantité (colonne H)",H49*F49*5)</f>
        <v>saisir la quantité (colonne H)</v>
      </c>
      <c r="J49" s="219" t="str">
        <f aca="false">IF(OR(LEFT(E49,3)="HBV",LEFT(E49,3)="PHY",E49="PRA2",LEFT(E49,2)="ZI"),"Saisir obligatoirement le nombre de demandeurs","")</f>
        <v/>
      </c>
    </row>
    <row r="50" customFormat="false" ht="28.35" hidden="false" customHeight="true" outlineLevel="0" collapsed="false">
      <c r="A50" s="211" t="str">
        <f aca="false">LEFT(D50,7)</f>
        <v>GE_052N</v>
      </c>
      <c r="B50" s="212" t="str">
        <f aca="false">VLOOKUP(A50,Opérateur_Territoire!$B$2:$D$120,2,0)</f>
        <v>CA 52</v>
      </c>
      <c r="C50" s="213" t="str">
        <f aca="false">VLOOKUP(A50,Opérateur_Territoire!$B$2:$D$120,3,0)</f>
        <v>Haute-Marne – Natura 2000</v>
      </c>
      <c r="D50" s="214" t="s">
        <v>848</v>
      </c>
      <c r="E50" s="215" t="s">
        <v>1301</v>
      </c>
      <c r="F50" s="216" t="n">
        <f aca="false">VLOOKUP(E50,'liste MAEC'!$A$2:$C$63,3,0)</f>
        <v>254</v>
      </c>
      <c r="G50" s="217"/>
      <c r="H50" s="217"/>
      <c r="I50" s="218" t="str">
        <f aca="false">IF(OR(ISERROR(H50*F50*5)=1,H50=""),"saisir la quantité (colonne H)",H50*F50*5)</f>
        <v>saisir la quantité (colonne H)</v>
      </c>
      <c r="J50" s="219" t="str">
        <f aca="false">IF(OR(LEFT(E50,3)="HBV",LEFT(E50,3)="PHY",E50="PRA2",LEFT(E50,2)="ZI"),"Saisir obligatoirement le nombre de demandeurs","")</f>
        <v/>
      </c>
    </row>
    <row r="51" customFormat="false" ht="28.35" hidden="false" customHeight="true" outlineLevel="0" collapsed="false">
      <c r="A51" s="211" t="str">
        <f aca="false">LEFT(D51,7)</f>
        <v>GE_052N</v>
      </c>
      <c r="B51" s="212" t="str">
        <f aca="false">VLOOKUP(A51,Opérateur_Territoire!$B$2:$D$120,2,0)</f>
        <v>CA 52</v>
      </c>
      <c r="C51" s="213" t="str">
        <f aca="false">VLOOKUP(A51,Opérateur_Territoire!$B$2:$D$120,3,0)</f>
        <v>Haute-Marne – Natura 2000</v>
      </c>
      <c r="D51" s="214" t="s">
        <v>849</v>
      </c>
      <c r="E51" s="215" t="s">
        <v>1313</v>
      </c>
      <c r="F51" s="216" t="n">
        <f aca="false">VLOOKUP(E51,'liste MAEC'!$A$2:$C$63,3,0)</f>
        <v>150</v>
      </c>
      <c r="G51" s="217"/>
      <c r="H51" s="217"/>
      <c r="I51" s="218" t="str">
        <f aca="false">IF(OR(ISERROR(H51*F51*5)=1,H51=""),"saisir la quantité (colonne H)",H51*F51*5)</f>
        <v>saisir la quantité (colonne H)</v>
      </c>
      <c r="J51" s="219" t="str">
        <f aca="false">IF(OR(LEFT(E51,3)="HBV",LEFT(E51,3)="PHY",E51="PRA2",LEFT(E51,2)="ZI"),"Saisir obligatoirement le nombre de demandeurs","")</f>
        <v/>
      </c>
    </row>
    <row r="52" customFormat="false" ht="28.35" hidden="false" customHeight="true" outlineLevel="0" collapsed="false">
      <c r="A52" s="211" t="str">
        <f aca="false">LEFT(D52,7)</f>
        <v>GE_052N</v>
      </c>
      <c r="B52" s="212" t="str">
        <f aca="false">VLOOKUP(A52,Opérateur_Territoire!$B$2:$D$120,2,0)</f>
        <v>CA 52</v>
      </c>
      <c r="C52" s="213" t="str">
        <f aca="false">VLOOKUP(A52,Opérateur_Territoire!$B$2:$D$120,3,0)</f>
        <v>Haute-Marne – Natura 2000</v>
      </c>
      <c r="D52" s="214" t="s">
        <v>850</v>
      </c>
      <c r="E52" s="215" t="s">
        <v>1315</v>
      </c>
      <c r="F52" s="216" t="n">
        <f aca="false">VLOOKUP(E52,'liste MAEC'!$A$2:$C$63,3,0)</f>
        <v>201</v>
      </c>
      <c r="G52" s="217"/>
      <c r="H52" s="217"/>
      <c r="I52" s="218" t="str">
        <f aca="false">IF(OR(ISERROR(H52*F52*5)=1,H52=""),"saisir la quantité (colonne H)",H52*F52*5)</f>
        <v>saisir la quantité (colonne H)</v>
      </c>
      <c r="J52" s="219" t="str">
        <f aca="false">IF(OR(LEFT(E52,3)="HBV",LEFT(E52,3)="PHY",E52="PRA2",LEFT(E52,2)="ZI"),"Saisir obligatoirement le nombre de demandeurs","")</f>
        <v/>
      </c>
    </row>
    <row r="53" customFormat="false" ht="28.35" hidden="false" customHeight="true" outlineLevel="0" collapsed="false">
      <c r="A53" s="211" t="str">
        <f aca="false">LEFT(D53,7)</f>
        <v>GE_052N</v>
      </c>
      <c r="B53" s="212" t="str">
        <f aca="false">VLOOKUP(A53,Opérateur_Territoire!$B$2:$D$120,2,0)</f>
        <v>CA 52</v>
      </c>
      <c r="C53" s="213" t="str">
        <f aca="false">VLOOKUP(A53,Opérateur_Territoire!$B$2:$D$120,3,0)</f>
        <v>Haute-Marne – Natura 2000</v>
      </c>
      <c r="D53" s="214" t="s">
        <v>706</v>
      </c>
      <c r="E53" s="215" t="s">
        <v>1323</v>
      </c>
      <c r="F53" s="216" t="n">
        <f aca="false">VLOOKUP(E53,'liste MAEC'!$A$2:$C$63,3,0)</f>
        <v>51</v>
      </c>
      <c r="G53" s="217"/>
      <c r="H53" s="217"/>
      <c r="I53" s="218" t="str">
        <f aca="false">IF(OR(ISERROR(H53*F53*5)=1,H53=""),"saisir la quantité (colonne H)",H53*F53*5)</f>
        <v>saisir la quantité (colonne H)</v>
      </c>
      <c r="J53" s="219" t="str">
        <f aca="false">IF(OR(LEFT(E53,3)="HBV",LEFT(E53,3)="PHY",E53="PRA2",LEFT(E53,2)="ZI"),"Saisir obligatoirement le nombre de demandeurs","")</f>
        <v/>
      </c>
    </row>
    <row r="54" customFormat="false" ht="28.35" hidden="false" customHeight="true" outlineLevel="0" collapsed="false">
      <c r="A54" s="211" t="str">
        <f aca="false">LEFT(D54,7)</f>
        <v>GE_521H</v>
      </c>
      <c r="B54" s="212" t="str">
        <f aca="false">VLOOKUP(A54,Opérateur_Territoire!$B$2:$D$120,2,0)</f>
        <v>CA 52</v>
      </c>
      <c r="C54" s="213" t="str">
        <f aca="false">VLOOKUP(A54,Opérateur_Territoire!$B$2:$D$120,3,0)</f>
        <v>Haute-Marne – Herbe, élevage, infrastructures agro-écologiques (Agence de l'eau Rhin-Meuse)</v>
      </c>
      <c r="D54" s="214" t="s">
        <v>1136</v>
      </c>
      <c r="E54" s="215" t="s">
        <v>1285</v>
      </c>
      <c r="F54" s="216" t="n">
        <f aca="false">VLOOKUP(E54,'liste MAEC'!$A$2:$C$63,3,0)</f>
        <v>358</v>
      </c>
      <c r="G54" s="217"/>
      <c r="H54" s="217"/>
      <c r="I54" s="218" t="str">
        <f aca="false">IF(OR(ISERROR(H54*F54*5)=1,H54=""),"saisir la quantité (colonne H)",H54*F54*5)</f>
        <v>saisir la quantité (colonne H)</v>
      </c>
      <c r="J54" s="219" t="str">
        <f aca="false">IF(OR(LEFT(E54,3)="HBV",LEFT(E54,3)="PHY",E54="PRA2",LEFT(E54,2)="ZI"),"Saisir obligatoirement le nombre de demandeurs","")</f>
        <v/>
      </c>
    </row>
    <row r="55" customFormat="false" ht="28.35" hidden="false" customHeight="true" outlineLevel="0" collapsed="false">
      <c r="A55" s="211" t="str">
        <f aca="false">LEFT(D55,7)</f>
        <v>GE_521H</v>
      </c>
      <c r="B55" s="212" t="str">
        <f aca="false">VLOOKUP(A55,Opérateur_Territoire!$B$2:$D$120,2,0)</f>
        <v>CA 52</v>
      </c>
      <c r="C55" s="213" t="str">
        <f aca="false">VLOOKUP(A55,Opérateur_Territoire!$B$2:$D$120,3,0)</f>
        <v>Haute-Marne – Herbe, élevage, infrastructures agro-écologiques (Agence de l'eau Rhin-Meuse)</v>
      </c>
      <c r="D55" s="214" t="s">
        <v>1239</v>
      </c>
      <c r="E55" s="215" t="s">
        <v>1291</v>
      </c>
      <c r="F55" s="216" t="n">
        <f aca="false">VLOOKUP(E55,'liste MAEC'!$A$2:$C$63,3,0)</f>
        <v>177</v>
      </c>
      <c r="G55" s="217"/>
      <c r="H55" s="217"/>
      <c r="I55" s="218" t="str">
        <f aca="false">IF(OR(ISERROR(H55*F55*5)=1,H55=""),"saisir la quantité (colonne H)",H55*F55*5)</f>
        <v>saisir la quantité (colonne H)</v>
      </c>
      <c r="J55" s="219" t="str">
        <f aca="false">IF(OR(LEFT(E55,3)="HBV",LEFT(E55,3)="PHY",E55="PRA2",LEFT(E55,2)="ZI"),"Saisir obligatoirement le nombre de demandeurs","")</f>
        <v>Saisir obligatoirement le nombre de demandeurs</v>
      </c>
    </row>
    <row r="56" customFormat="false" ht="28.35" hidden="false" customHeight="true" outlineLevel="0" collapsed="false">
      <c r="A56" s="211" t="str">
        <f aca="false">LEFT(D56,7)</f>
        <v>GE_521H</v>
      </c>
      <c r="B56" s="212" t="str">
        <f aca="false">VLOOKUP(A56,Opérateur_Territoire!$B$2:$D$120,2,0)</f>
        <v>CA 52</v>
      </c>
      <c r="C56" s="213" t="str">
        <f aca="false">VLOOKUP(A56,Opérateur_Territoire!$B$2:$D$120,3,0)</f>
        <v>Haute-Marne – Herbe, élevage, infrastructures agro-écologiques (Agence de l'eau Rhin-Meuse)</v>
      </c>
      <c r="D56" s="214" t="s">
        <v>1240</v>
      </c>
      <c r="E56" s="215" t="s">
        <v>1295</v>
      </c>
      <c r="F56" s="216" t="n">
        <f aca="false">VLOOKUP(E56,'liste MAEC'!$A$2:$C$63,3,0)</f>
        <v>233</v>
      </c>
      <c r="G56" s="217"/>
      <c r="H56" s="217"/>
      <c r="I56" s="218" t="str">
        <f aca="false">IF(OR(ISERROR(H56*F56*5)=1,H56=""),"saisir la quantité (colonne H)",H56*F56*5)</f>
        <v>saisir la quantité (colonne H)</v>
      </c>
      <c r="J56" s="219" t="str">
        <f aca="false">IF(OR(LEFT(E56,3)="HBV",LEFT(E56,3)="PHY",E56="PRA2",LEFT(E56,2)="ZI"),"Saisir obligatoirement le nombre de demandeurs","")</f>
        <v>Saisir obligatoirement le nombre de demandeurs</v>
      </c>
    </row>
    <row r="57" customFormat="false" ht="28.35" hidden="false" customHeight="true" outlineLevel="0" collapsed="false">
      <c r="A57" s="211" t="str">
        <f aca="false">LEFT(D57,7)</f>
        <v>GE_52XE</v>
      </c>
      <c r="B57" s="212" t="str">
        <f aca="false">VLOOKUP(A57,Opérateur_Territoire!$B$2:$D$120,2,0)</f>
        <v>CA 52</v>
      </c>
      <c r="C57" s="213" t="str">
        <f aca="false">VLOOKUP(A57,Opérateur_Territoire!$B$2:$D$120,3,0)</f>
        <v>Haute-Marne – Captages Seine-Normandie</v>
      </c>
      <c r="D57" s="214" t="s">
        <v>1137</v>
      </c>
      <c r="E57" s="215" t="s">
        <v>1282</v>
      </c>
      <c r="F57" s="216" t="n">
        <f aca="false">VLOOKUP(E57,'liste MAEC'!$A$2:$C$63,3,0)</f>
        <v>652</v>
      </c>
      <c r="G57" s="217"/>
      <c r="H57" s="217"/>
      <c r="I57" s="218" t="str">
        <f aca="false">IF(OR(ISERROR(H57*F57*5)=1,H57=""),"saisir la quantité (colonne H)",H57*F57*5)</f>
        <v>saisir la quantité (colonne H)</v>
      </c>
      <c r="J57" s="219" t="str">
        <f aca="false">IF(OR(LEFT(E57,3)="HBV",LEFT(E57,3)="PHY",E57="PRA2",LEFT(E57,2)="ZI"),"Saisir obligatoirement le nombre de demandeurs","")</f>
        <v/>
      </c>
    </row>
    <row r="58" customFormat="false" ht="28.35" hidden="false" customHeight="true" outlineLevel="0" collapsed="false">
      <c r="A58" s="211" t="str">
        <f aca="false">LEFT(D58,7)</f>
        <v>GE_52XE</v>
      </c>
      <c r="B58" s="212" t="str">
        <f aca="false">VLOOKUP(A58,Opérateur_Territoire!$B$2:$D$120,2,0)</f>
        <v>CA 52</v>
      </c>
      <c r="C58" s="213" t="str">
        <f aca="false">VLOOKUP(A58,Opérateur_Territoire!$B$2:$D$120,3,0)</f>
        <v>Haute-Marne – Captages Seine-Normandie</v>
      </c>
      <c r="D58" s="214" t="s">
        <v>1138</v>
      </c>
      <c r="E58" s="215" t="s">
        <v>1285</v>
      </c>
      <c r="F58" s="216" t="n">
        <f aca="false">VLOOKUP(E58,'liste MAEC'!$A$2:$C$63,3,0)</f>
        <v>358</v>
      </c>
      <c r="G58" s="217"/>
      <c r="H58" s="217"/>
      <c r="I58" s="218" t="str">
        <f aca="false">IF(OR(ISERROR(H58*F58*5)=1,H58=""),"saisir la quantité (colonne H)",H58*F58*5)</f>
        <v>saisir la quantité (colonne H)</v>
      </c>
      <c r="J58" s="219" t="str">
        <f aca="false">IF(OR(LEFT(E58,3)="HBV",LEFT(E58,3)="PHY",E58="PRA2",LEFT(E58,2)="ZI"),"Saisir obligatoirement le nombre de demandeurs","")</f>
        <v/>
      </c>
    </row>
    <row r="59" customFormat="false" ht="28.35" hidden="false" customHeight="true" outlineLevel="0" collapsed="false">
      <c r="A59" s="211" t="str">
        <f aca="false">LEFT(D59,7)</f>
        <v>GE_52XE</v>
      </c>
      <c r="B59" s="212" t="str">
        <f aca="false">VLOOKUP(A59,Opérateur_Territoire!$B$2:$D$120,2,0)</f>
        <v>CA 52</v>
      </c>
      <c r="C59" s="213" t="str">
        <f aca="false">VLOOKUP(A59,Opérateur_Territoire!$B$2:$D$120,3,0)</f>
        <v>Haute-Marne – Captages Seine-Normandie</v>
      </c>
      <c r="D59" s="214" t="s">
        <v>1241</v>
      </c>
      <c r="E59" s="215" t="s">
        <v>1291</v>
      </c>
      <c r="F59" s="216" t="n">
        <f aca="false">VLOOKUP(E59,'liste MAEC'!$A$2:$C$63,3,0)</f>
        <v>177</v>
      </c>
      <c r="G59" s="217"/>
      <c r="H59" s="217"/>
      <c r="I59" s="218" t="str">
        <f aca="false">IF(OR(ISERROR(H59*F59*5)=1,H59=""),"saisir la quantité (colonne H)",H59*F59*5)</f>
        <v>saisir la quantité (colonne H)</v>
      </c>
      <c r="J59" s="219" t="str">
        <f aca="false">IF(OR(LEFT(E59,3)="HBV",LEFT(E59,3)="PHY",E59="PRA2",LEFT(E59,2)="ZI"),"Saisir obligatoirement le nombre de demandeurs","")</f>
        <v>Saisir obligatoirement le nombre de demandeurs</v>
      </c>
    </row>
    <row r="60" customFormat="false" ht="28.35" hidden="false" customHeight="true" outlineLevel="0" collapsed="false">
      <c r="A60" s="211" t="str">
        <f aca="false">LEFT(D60,7)</f>
        <v>GE_52XE</v>
      </c>
      <c r="B60" s="212" t="str">
        <f aca="false">VLOOKUP(A60,Opérateur_Territoire!$B$2:$D$120,2,0)</f>
        <v>CA 52</v>
      </c>
      <c r="C60" s="213" t="str">
        <f aca="false">VLOOKUP(A60,Opérateur_Territoire!$B$2:$D$120,3,0)</f>
        <v>Haute-Marne – Captages Seine-Normandie</v>
      </c>
      <c r="D60" s="214" t="s">
        <v>1242</v>
      </c>
      <c r="E60" s="215" t="s">
        <v>1295</v>
      </c>
      <c r="F60" s="216" t="n">
        <f aca="false">VLOOKUP(E60,'liste MAEC'!$A$2:$C$63,3,0)</f>
        <v>233</v>
      </c>
      <c r="G60" s="217"/>
      <c r="H60" s="217"/>
      <c r="I60" s="218" t="str">
        <f aca="false">IF(OR(ISERROR(H60*F60*5)=1,H60=""),"saisir la quantité (colonne H)",H60*F60*5)</f>
        <v>saisir la quantité (colonne H)</v>
      </c>
      <c r="J60" s="219" t="str">
        <f aca="false">IF(OR(LEFT(E60,3)="HBV",LEFT(E60,3)="PHY",E60="PRA2",LEFT(E60,2)="ZI"),"Saisir obligatoirement le nombre de demandeurs","")</f>
        <v>Saisir obligatoirement le nombre de demandeurs</v>
      </c>
    </row>
    <row r="61" customFormat="false" ht="28.35" hidden="false" customHeight="true" outlineLevel="0" collapsed="false">
      <c r="A61" s="211" t="str">
        <f aca="false">LEFT(D61,7)</f>
        <v>GE_52XE</v>
      </c>
      <c r="B61" s="212" t="str">
        <f aca="false">VLOOKUP(A61,Opérateur_Territoire!$B$2:$D$120,2,0)</f>
        <v>CA 52</v>
      </c>
      <c r="C61" s="213" t="str">
        <f aca="false">VLOOKUP(A61,Opérateur_Territoire!$B$2:$D$120,3,0)</f>
        <v>Haute-Marne – Captages Seine-Normandie</v>
      </c>
      <c r="D61" s="214" t="s">
        <v>707</v>
      </c>
      <c r="E61" s="215" t="s">
        <v>1323</v>
      </c>
      <c r="F61" s="216" t="n">
        <f aca="false">VLOOKUP(E61,'liste MAEC'!$A$2:$C$63,3,0)</f>
        <v>51</v>
      </c>
      <c r="G61" s="217"/>
      <c r="H61" s="217"/>
      <c r="I61" s="218" t="str">
        <f aca="false">IF(OR(ISERROR(H61*F61*5)=1,H61=""),"saisir la quantité (colonne H)",H61*F61*5)</f>
        <v>saisir la quantité (colonne H)</v>
      </c>
      <c r="J61" s="219" t="str">
        <f aca="false">IF(OR(LEFT(E61,3)="HBV",LEFT(E61,3)="PHY",E61="PRA2",LEFT(E61,2)="ZI"),"Saisir obligatoirement le nombre de demandeurs","")</f>
        <v/>
      </c>
    </row>
    <row r="62" customFormat="false" ht="28.35" hidden="false" customHeight="true" outlineLevel="0" collapsed="false">
      <c r="A62" s="211" t="str">
        <f aca="false">LEFT(D62,7)</f>
        <v>GE_52XH</v>
      </c>
      <c r="B62" s="212" t="str">
        <f aca="false">VLOOKUP(A62,Opérateur_Territoire!$B$2:$D$120,2,0)</f>
        <v>CA 52</v>
      </c>
      <c r="C62" s="213" t="str">
        <f aca="false">VLOOKUP(A62,Opérateur_Territoire!$B$2:$D$120,3,0)</f>
        <v>Haute-Marne – Herbe, élevage, infrastructures agro-écologiques</v>
      </c>
      <c r="D62" s="214" t="s">
        <v>1425</v>
      </c>
      <c r="E62" s="215" t="s">
        <v>1287</v>
      </c>
      <c r="F62" s="216" t="n">
        <f aca="false">VLOOKUP(E62,'liste MAEC'!$A$2:$C$63,3,0)</f>
        <v>121</v>
      </c>
      <c r="G62" s="217"/>
      <c r="H62" s="217"/>
      <c r="I62" s="218" t="str">
        <f aca="false">IF(OR(ISERROR(H62*F62*5)=1,H62=""),"saisir la quantité (colonne H)",H62*F62*5)</f>
        <v>saisir la quantité (colonne H)</v>
      </c>
      <c r="J62" s="219" t="str">
        <f aca="false">IF(OR(LEFT(E62,3)="HBV",LEFT(E62,3)="PHY",E62="PRA2",LEFT(E62,2)="ZI"),"Saisir obligatoirement le nombre de demandeurs","")</f>
        <v>Saisir obligatoirement le nombre de demandeurs</v>
      </c>
    </row>
    <row r="63" customFormat="false" ht="28.35" hidden="false" customHeight="true" outlineLevel="0" collapsed="false">
      <c r="A63" s="211" t="str">
        <f aca="false">LEFT(D63,7)</f>
        <v>GE_52XH</v>
      </c>
      <c r="B63" s="212" t="str">
        <f aca="false">VLOOKUP(A63,Opérateur_Territoire!$B$2:$D$120,2,0)</f>
        <v>CA 52</v>
      </c>
      <c r="C63" s="213" t="str">
        <f aca="false">VLOOKUP(A63,Opérateur_Territoire!$B$2:$D$120,3,0)</f>
        <v>Haute-Marne – Herbe, élevage, infrastructures agro-écologiques</v>
      </c>
      <c r="D63" s="214" t="s">
        <v>1243</v>
      </c>
      <c r="E63" s="215" t="s">
        <v>1291</v>
      </c>
      <c r="F63" s="216" t="n">
        <f aca="false">VLOOKUP(E63,'liste MAEC'!$A$2:$C$63,3,0)</f>
        <v>177</v>
      </c>
      <c r="G63" s="217"/>
      <c r="H63" s="217"/>
      <c r="I63" s="218" t="str">
        <f aca="false">IF(OR(ISERROR(H63*F63*5)=1,H63=""),"saisir la quantité (colonne H)",H63*F63*5)</f>
        <v>saisir la quantité (colonne H)</v>
      </c>
      <c r="J63" s="219" t="str">
        <f aca="false">IF(OR(LEFT(E63,3)="HBV",LEFT(E63,3)="PHY",E63="PRA2",LEFT(E63,2)="ZI"),"Saisir obligatoirement le nombre de demandeurs","")</f>
        <v>Saisir obligatoirement le nombre de demandeurs</v>
      </c>
    </row>
    <row r="64" customFormat="false" ht="28.35" hidden="false" customHeight="true" outlineLevel="0" collapsed="false">
      <c r="A64" s="211" t="str">
        <f aca="false">LEFT(D64,7)</f>
        <v>GE_52XH</v>
      </c>
      <c r="B64" s="212" t="str">
        <f aca="false">VLOOKUP(A64,Opérateur_Territoire!$B$2:$D$120,2,0)</f>
        <v>CA 52</v>
      </c>
      <c r="C64" s="213" t="str">
        <f aca="false">VLOOKUP(A64,Opérateur_Territoire!$B$2:$D$120,3,0)</f>
        <v>Haute-Marne – Herbe, élevage, infrastructures agro-écologiques</v>
      </c>
      <c r="D64" s="214" t="s">
        <v>1244</v>
      </c>
      <c r="E64" s="215" t="s">
        <v>1295</v>
      </c>
      <c r="F64" s="216" t="n">
        <f aca="false">VLOOKUP(E64,'liste MAEC'!$A$2:$C$63,3,0)</f>
        <v>233</v>
      </c>
      <c r="G64" s="217"/>
      <c r="H64" s="217"/>
      <c r="I64" s="218" t="str">
        <f aca="false">IF(OR(ISERROR(H64*F64*5)=1,H64=""),"saisir la quantité (colonne H)",H64*F64*5)</f>
        <v>saisir la quantité (colonne H)</v>
      </c>
      <c r="J64" s="219" t="str">
        <f aca="false">IF(OR(LEFT(E64,3)="HBV",LEFT(E64,3)="PHY",E64="PRA2",LEFT(E64,2)="ZI"),"Saisir obligatoirement le nombre de demandeurs","")</f>
        <v>Saisir obligatoirement le nombre de demandeurs</v>
      </c>
    </row>
    <row r="65" customFormat="false" ht="28.35" hidden="false" customHeight="true" outlineLevel="0" collapsed="false">
      <c r="A65" s="211" t="str">
        <f aca="false">LEFT(D65,7)</f>
        <v>GE_52XH</v>
      </c>
      <c r="B65" s="212" t="str">
        <f aca="false">VLOOKUP(A65,Opérateur_Territoire!$B$2:$D$120,2,0)</f>
        <v>CA 52</v>
      </c>
      <c r="C65" s="213" t="str">
        <f aca="false">VLOOKUP(A65,Opérateur_Territoire!$B$2:$D$120,3,0)</f>
        <v>Haute-Marne – Herbe, élevage, infrastructures agro-écologiques</v>
      </c>
      <c r="D65" s="214" t="s">
        <v>1338</v>
      </c>
      <c r="E65" s="215" t="s">
        <v>1305</v>
      </c>
      <c r="F65" s="216" t="n">
        <f aca="false">VLOOKUP(E65,'liste MAEC'!$A$2:$C$63,3,0)</f>
        <v>800</v>
      </c>
      <c r="G65" s="217"/>
      <c r="H65" s="217"/>
      <c r="I65" s="218" t="str">
        <f aca="false">IF(OR(ISERROR(H65*F65*5)=1,H65=""),"saisir la quantité (colonne H)",H65*F65*5)</f>
        <v>saisir la quantité (colonne H)</v>
      </c>
      <c r="J65" s="219" t="str">
        <f aca="false">IF(OR(LEFT(E65,3)="HBV",LEFT(E65,3)="PHY",E65="PRA2",LEFT(E65,2)="ZI"),"Saisir obligatoirement le nombre de demandeurs","")</f>
        <v/>
      </c>
    </row>
    <row r="66" customFormat="false" ht="28.35" hidden="false" customHeight="true" outlineLevel="0" collapsed="false">
      <c r="A66" s="211" t="str">
        <f aca="false">LEFT(D66,7)</f>
        <v>GE_52XH</v>
      </c>
      <c r="B66" s="212" t="str">
        <f aca="false">VLOOKUP(A66,Opérateur_Territoire!$B$2:$D$120,2,0)</f>
        <v>CA 52</v>
      </c>
      <c r="C66" s="213" t="str">
        <f aca="false">VLOOKUP(A66,Opérateur_Territoire!$B$2:$D$120,3,0)</f>
        <v>Haute-Marne – Herbe, élevage, infrastructures agro-écologiques</v>
      </c>
      <c r="D66" s="214" t="s">
        <v>1339</v>
      </c>
      <c r="E66" s="215" t="s">
        <v>1309</v>
      </c>
      <c r="F66" s="216" t="n">
        <f aca="false">VLOOKUP(E66,'liste MAEC'!$A$2:$C$63,3,0)</f>
        <v>62</v>
      </c>
      <c r="G66" s="217"/>
      <c r="H66" s="217"/>
      <c r="I66" s="218" t="str">
        <f aca="false">IF(OR(ISERROR(H66*F66*5)=1,H66=""),"saisir la quantité (colonne H)",H66*F66*5)</f>
        <v>saisir la quantité (colonne H)</v>
      </c>
      <c r="J66" s="219" t="str">
        <f aca="false">IF(OR(LEFT(E66,3)="HBV",LEFT(E66,3)="PHY",E66="PRA2",LEFT(E66,2)="ZI"),"Saisir obligatoirement le nombre de demandeurs","")</f>
        <v/>
      </c>
    </row>
    <row r="67" customFormat="false" ht="28.35" hidden="false" customHeight="true" outlineLevel="0" collapsed="false">
      <c r="A67" s="211" t="str">
        <f aca="false">LEFT(D67,7)</f>
        <v>GE_52XH</v>
      </c>
      <c r="B67" s="212" t="str">
        <f aca="false">VLOOKUP(A67,Opérateur_Territoire!$B$2:$D$120,2,0)</f>
        <v>CA 52</v>
      </c>
      <c r="C67" s="213" t="str">
        <f aca="false">VLOOKUP(A67,Opérateur_Territoire!$B$2:$D$120,3,0)</f>
        <v>Haute-Marne – Herbe, élevage, infrastructures agro-écologiques</v>
      </c>
      <c r="D67" s="214" t="s">
        <v>708</v>
      </c>
      <c r="E67" s="215" t="s">
        <v>1299</v>
      </c>
      <c r="F67" s="216" t="n">
        <f aca="false">VLOOKUP(E67,'liste MAEC'!$A$2:$C$63,3,0)</f>
        <v>88</v>
      </c>
      <c r="G67" s="217"/>
      <c r="H67" s="217"/>
      <c r="I67" s="218" t="str">
        <f aca="false">IF(OR(ISERROR(H67*F67*5)=1,H67=""),"saisir la quantité (colonne H)",H67*F67*5)</f>
        <v>saisir la quantité (colonne H)</v>
      </c>
      <c r="J67" s="219" t="str">
        <f aca="false">IF(OR(LEFT(E67,3)="HBV",LEFT(E67,3)="PHY",E67="PRA2",LEFT(E67,2)="ZI"),"Saisir obligatoirement le nombre de demandeurs","")</f>
        <v>Saisir obligatoirement le nombre de demandeurs</v>
      </c>
    </row>
    <row r="68" customFormat="false" ht="28.35" hidden="false" customHeight="true" outlineLevel="0" collapsed="false">
      <c r="A68" s="211" t="str">
        <f aca="false">LEFT(D68,7)</f>
        <v>GE_52XZ</v>
      </c>
      <c r="B68" s="212" t="str">
        <f aca="false">VLOOKUP(A68,Opérateur_Territoire!$B$2:$D$120,2,0)</f>
        <v>CA 52</v>
      </c>
      <c r="C68" s="213" t="str">
        <f aca="false">VLOOKUP(A68,Opérateur_Territoire!$B$2:$D$120,3,0)</f>
        <v>Haute-Marne – Zone intermédiaire</v>
      </c>
      <c r="D68" s="214" t="s">
        <v>1245</v>
      </c>
      <c r="E68" s="215" t="s">
        <v>1303</v>
      </c>
      <c r="F68" s="216" t="n">
        <f aca="false">VLOOKUP(E68,'liste MAEC'!$A$2:$C$63,3,0)</f>
        <v>92</v>
      </c>
      <c r="G68" s="217"/>
      <c r="H68" s="217"/>
      <c r="I68" s="218" t="str">
        <f aca="false">IF(OR(ISERROR(H68*F68*5)=1,H68=""),"saisir la quantité (colonne H)",H68*F68*5)</f>
        <v>saisir la quantité (colonne H)</v>
      </c>
      <c r="J68" s="219" t="str">
        <f aca="false">IF(OR(LEFT(E68,3)="HBV",LEFT(E68,3)="PHY",E68="PRA2",LEFT(E68,2)="ZI"),"Saisir obligatoirement le nombre de demandeurs","")</f>
        <v>Saisir obligatoirement le nombre de demandeurs</v>
      </c>
    </row>
    <row r="69" customFormat="false" ht="28.35" hidden="false" customHeight="true" outlineLevel="0" collapsed="false">
      <c r="A69" s="211" t="str">
        <f aca="false">LEFT(D69,7)</f>
        <v>GE_52XZ</v>
      </c>
      <c r="B69" s="212" t="str">
        <f aca="false">VLOOKUP(A69,Opérateur_Territoire!$B$2:$D$120,2,0)</f>
        <v>CA 52</v>
      </c>
      <c r="C69" s="213" t="str">
        <f aca="false">VLOOKUP(A69,Opérateur_Territoire!$B$2:$D$120,3,0)</f>
        <v>Haute-Marne – Zone intermédiaire</v>
      </c>
      <c r="D69" s="214" t="s">
        <v>1246</v>
      </c>
      <c r="E69" s="215" t="s">
        <v>1307</v>
      </c>
      <c r="F69" s="216" t="n">
        <f aca="false">VLOOKUP(E69,'liste MAEC'!$A$2:$C$63,3,0)</f>
        <v>69</v>
      </c>
      <c r="G69" s="217"/>
      <c r="H69" s="217"/>
      <c r="I69" s="218" t="str">
        <f aca="false">IF(OR(ISERROR(H69*F69*5)=1,H69=""),"saisir la quantité (colonne H)",H69*F69*5)</f>
        <v>saisir la quantité (colonne H)</v>
      </c>
      <c r="J69" s="219" t="str">
        <f aca="false">IF(OR(LEFT(E69,3)="HBV",LEFT(E69,3)="PHY",E69="PRA2",LEFT(E69,2)="ZI"),"Saisir obligatoirement le nombre de demandeurs","")</f>
        <v>Saisir obligatoirement le nombre de demandeurs</v>
      </c>
    </row>
    <row r="70" customFormat="false" ht="28.35" hidden="false" customHeight="true" outlineLevel="0" collapsed="false">
      <c r="A70" s="211" t="str">
        <f aca="false">LEFT(D70,7)</f>
        <v>GE_541H</v>
      </c>
      <c r="B70" s="212" t="str">
        <f aca="false">VLOOKUP(A70,Opérateur_Territoire!$B$2:$D$120,2,0)</f>
        <v>CA 54</v>
      </c>
      <c r="C70" s="213" t="str">
        <f aca="false">VLOOKUP(A70,Opérateur_Territoire!$B$2:$D$120,3,0)</f>
        <v>Meurthe-et-Moselle – Herbe, élevage, infrastructures agro-écologiques (Agence de l'eau Rhin-Meuse)</v>
      </c>
      <c r="D70" s="214" t="s">
        <v>1247</v>
      </c>
      <c r="E70" s="215" t="s">
        <v>1291</v>
      </c>
      <c r="F70" s="216" t="n">
        <f aca="false">VLOOKUP(E70,'liste MAEC'!$A$2:$C$63,3,0)</f>
        <v>177</v>
      </c>
      <c r="G70" s="217"/>
      <c r="H70" s="217"/>
      <c r="I70" s="218" t="str">
        <f aca="false">IF(OR(ISERROR(H70*F70*5)=1,H70=""),"saisir la quantité (colonne H)",H70*F70*5)</f>
        <v>saisir la quantité (colonne H)</v>
      </c>
      <c r="J70" s="219" t="str">
        <f aca="false">IF(OR(LEFT(E70,3)="HBV",LEFT(E70,3)="PHY",E70="PRA2",LEFT(E70,2)="ZI"),"Saisir obligatoirement le nombre de demandeurs","")</f>
        <v>Saisir obligatoirement le nombre de demandeurs</v>
      </c>
    </row>
    <row r="71" customFormat="false" ht="28.35" hidden="false" customHeight="true" outlineLevel="0" collapsed="false">
      <c r="A71" s="211" t="str">
        <f aca="false">LEFT(D71,7)</f>
        <v>GE_541H</v>
      </c>
      <c r="B71" s="212" t="str">
        <f aca="false">VLOOKUP(A71,Opérateur_Territoire!$B$2:$D$120,2,0)</f>
        <v>CA 54</v>
      </c>
      <c r="C71" s="213" t="str">
        <f aca="false">VLOOKUP(A71,Opérateur_Territoire!$B$2:$D$120,3,0)</f>
        <v>Meurthe-et-Moselle – Herbe, élevage, infrastructures agro-écologiques (Agence de l'eau Rhin-Meuse)</v>
      </c>
      <c r="D71" s="214" t="s">
        <v>1248</v>
      </c>
      <c r="E71" s="215" t="s">
        <v>1295</v>
      </c>
      <c r="F71" s="216" t="n">
        <f aca="false">VLOOKUP(E71,'liste MAEC'!$A$2:$C$63,3,0)</f>
        <v>233</v>
      </c>
      <c r="G71" s="217"/>
      <c r="H71" s="217"/>
      <c r="I71" s="218" t="str">
        <f aca="false">IF(OR(ISERROR(H71*F71*5)=1,H71=""),"saisir la quantité (colonne H)",H71*F71*5)</f>
        <v>saisir la quantité (colonne H)</v>
      </c>
      <c r="J71" s="219" t="str">
        <f aca="false">IF(OR(LEFT(E71,3)="HBV",LEFT(E71,3)="PHY",E71="PRA2",LEFT(E71,2)="ZI"),"Saisir obligatoirement le nombre de demandeurs","")</f>
        <v>Saisir obligatoirement le nombre de demandeurs</v>
      </c>
    </row>
    <row r="72" customFormat="false" ht="28.35" hidden="false" customHeight="true" outlineLevel="0" collapsed="false">
      <c r="A72" s="211" t="str">
        <f aca="false">LEFT(D72,7)</f>
        <v>GE_54XH</v>
      </c>
      <c r="B72" s="212" t="str">
        <f aca="false">VLOOKUP(A72,Opérateur_Territoire!$B$2:$D$120,2,0)</f>
        <v>CA 54</v>
      </c>
      <c r="C72" s="213" t="str">
        <f aca="false">VLOOKUP(A72,Opérateur_Territoire!$B$2:$D$120,3,0)</f>
        <v>Meurthe-et-Moselle – Herbe, élevage, infrastructures agro-écologiques</v>
      </c>
      <c r="D72" s="214" t="s">
        <v>1426</v>
      </c>
      <c r="E72" s="215" t="s">
        <v>1287</v>
      </c>
      <c r="F72" s="216" t="n">
        <f aca="false">VLOOKUP(E72,'liste MAEC'!$A$2:$C$63,3,0)</f>
        <v>121</v>
      </c>
      <c r="G72" s="217"/>
      <c r="H72" s="217"/>
      <c r="I72" s="218" t="str">
        <f aca="false">IF(OR(ISERROR(H72*F72*5)=1,H72=""),"saisir la quantité (colonne H)",H72*F72*5)</f>
        <v>saisir la quantité (colonne H)</v>
      </c>
      <c r="J72" s="219" t="str">
        <f aca="false">IF(OR(LEFT(E72,3)="HBV",LEFT(E72,3)="PHY",E72="PRA2",LEFT(E72,2)="ZI"),"Saisir obligatoirement le nombre de demandeurs","")</f>
        <v>Saisir obligatoirement le nombre de demandeurs</v>
      </c>
    </row>
    <row r="73" customFormat="false" ht="28.35" hidden="false" customHeight="true" outlineLevel="0" collapsed="false">
      <c r="A73" s="211" t="str">
        <f aca="false">LEFT(D73,7)</f>
        <v>GE_54XH</v>
      </c>
      <c r="B73" s="212" t="str">
        <f aca="false">VLOOKUP(A73,Opérateur_Territoire!$B$2:$D$120,2,0)</f>
        <v>CA 54</v>
      </c>
      <c r="C73" s="213" t="str">
        <f aca="false">VLOOKUP(A73,Opérateur_Territoire!$B$2:$D$120,3,0)</f>
        <v>Meurthe-et-Moselle – Herbe, élevage, infrastructures agro-écologiques</v>
      </c>
      <c r="D73" s="214" t="s">
        <v>1249</v>
      </c>
      <c r="E73" s="215" t="s">
        <v>1291</v>
      </c>
      <c r="F73" s="216" t="n">
        <f aca="false">VLOOKUP(E73,'liste MAEC'!$A$2:$C$63,3,0)</f>
        <v>177</v>
      </c>
      <c r="G73" s="217"/>
      <c r="H73" s="217"/>
      <c r="I73" s="218" t="str">
        <f aca="false">IF(OR(ISERROR(H73*F73*5)=1,H73=""),"saisir la quantité (colonne H)",H73*F73*5)</f>
        <v>saisir la quantité (colonne H)</v>
      </c>
      <c r="J73" s="219" t="str">
        <f aca="false">IF(OR(LEFT(E73,3)="HBV",LEFT(E73,3)="PHY",E73="PRA2",LEFT(E73,2)="ZI"),"Saisir obligatoirement le nombre de demandeurs","")</f>
        <v>Saisir obligatoirement le nombre de demandeurs</v>
      </c>
    </row>
    <row r="74" customFormat="false" ht="28.35" hidden="false" customHeight="true" outlineLevel="0" collapsed="false">
      <c r="A74" s="211" t="str">
        <f aca="false">LEFT(D74,7)</f>
        <v>GE_54XH</v>
      </c>
      <c r="B74" s="212" t="str">
        <f aca="false">VLOOKUP(A74,Opérateur_Territoire!$B$2:$D$120,2,0)</f>
        <v>CA 54</v>
      </c>
      <c r="C74" s="213" t="str">
        <f aca="false">VLOOKUP(A74,Opérateur_Territoire!$B$2:$D$120,3,0)</f>
        <v>Meurthe-et-Moselle – Herbe, élevage, infrastructures agro-écologiques</v>
      </c>
      <c r="D74" s="214" t="s">
        <v>1250</v>
      </c>
      <c r="E74" s="215" t="s">
        <v>1295</v>
      </c>
      <c r="F74" s="216" t="n">
        <f aca="false">VLOOKUP(E74,'liste MAEC'!$A$2:$C$63,3,0)</f>
        <v>233</v>
      </c>
      <c r="G74" s="217"/>
      <c r="H74" s="217"/>
      <c r="I74" s="218" t="str">
        <f aca="false">IF(OR(ISERROR(H74*F74*5)=1,H74=""),"saisir la quantité (colonne H)",H74*F74*5)</f>
        <v>saisir la quantité (colonne H)</v>
      </c>
      <c r="J74" s="219" t="str">
        <f aca="false">IF(OR(LEFT(E74,3)="HBV",LEFT(E74,3)="PHY",E74="PRA2",LEFT(E74,2)="ZI"),"Saisir obligatoirement le nombre de demandeurs","")</f>
        <v>Saisir obligatoirement le nombre de demandeurs</v>
      </c>
    </row>
    <row r="75" customFormat="false" ht="28.35" hidden="false" customHeight="true" outlineLevel="0" collapsed="false">
      <c r="A75" s="211" t="str">
        <f aca="false">LEFT(D75,7)</f>
        <v>GE_54XH</v>
      </c>
      <c r="B75" s="212" t="str">
        <f aca="false">VLOOKUP(A75,Opérateur_Territoire!$B$2:$D$120,2,0)</f>
        <v>CA 54</v>
      </c>
      <c r="C75" s="213" t="str">
        <f aca="false">VLOOKUP(A75,Opérateur_Territoire!$B$2:$D$120,3,0)</f>
        <v>Meurthe-et-Moselle – Herbe, élevage, infrastructures agro-écologiques</v>
      </c>
      <c r="D75" s="214" t="s">
        <v>709</v>
      </c>
      <c r="E75" s="215" t="s">
        <v>1299</v>
      </c>
      <c r="F75" s="216" t="n">
        <f aca="false">VLOOKUP(E75,'liste MAEC'!$A$2:$C$63,3,0)</f>
        <v>88</v>
      </c>
      <c r="G75" s="217"/>
      <c r="H75" s="217"/>
      <c r="I75" s="218" t="str">
        <f aca="false">IF(OR(ISERROR(H75*F75*5)=1,H75=""),"saisir la quantité (colonne H)",H75*F75*5)</f>
        <v>saisir la quantité (colonne H)</v>
      </c>
      <c r="J75" s="219" t="str">
        <f aca="false">IF(OR(LEFT(E75,3)="HBV",LEFT(E75,3)="PHY",E75="PRA2",LEFT(E75,2)="ZI"),"Saisir obligatoirement le nombre de demandeurs","")</f>
        <v>Saisir obligatoirement le nombre de demandeurs</v>
      </c>
    </row>
    <row r="76" customFormat="false" ht="28.35" hidden="false" customHeight="true" outlineLevel="0" collapsed="false">
      <c r="A76" s="211" t="str">
        <f aca="false">LEFT(D76,7)</f>
        <v>GE_54XZ</v>
      </c>
      <c r="B76" s="212" t="str">
        <f aca="false">VLOOKUP(A76,Opérateur_Territoire!$B$2:$D$120,2,0)</f>
        <v>CA 54</v>
      </c>
      <c r="C76" s="213" t="str">
        <f aca="false">VLOOKUP(A76,Opérateur_Territoire!$B$2:$D$120,3,0)</f>
        <v>Meurthe-et-Moselle – Zone intermédiaire</v>
      </c>
      <c r="D76" s="214" t="s">
        <v>1251</v>
      </c>
      <c r="E76" s="215" t="s">
        <v>1303</v>
      </c>
      <c r="F76" s="216" t="n">
        <f aca="false">VLOOKUP(E76,'liste MAEC'!$A$2:$C$63,3,0)</f>
        <v>92</v>
      </c>
      <c r="G76" s="217"/>
      <c r="H76" s="217"/>
      <c r="I76" s="218" t="str">
        <f aca="false">IF(OR(ISERROR(H76*F76*5)=1,H76=""),"saisir la quantité (colonne H)",H76*F76*5)</f>
        <v>saisir la quantité (colonne H)</v>
      </c>
      <c r="J76" s="219" t="str">
        <f aca="false">IF(OR(LEFT(E76,3)="HBV",LEFT(E76,3)="PHY",E76="PRA2",LEFT(E76,2)="ZI"),"Saisir obligatoirement le nombre de demandeurs","")</f>
        <v>Saisir obligatoirement le nombre de demandeurs</v>
      </c>
    </row>
    <row r="77" customFormat="false" ht="28.35" hidden="false" customHeight="true" outlineLevel="0" collapsed="false">
      <c r="A77" s="211" t="str">
        <f aca="false">LEFT(D77,7)</f>
        <v>GE_54XZ</v>
      </c>
      <c r="B77" s="212" t="str">
        <f aca="false">VLOOKUP(A77,Opérateur_Territoire!$B$2:$D$120,2,0)</f>
        <v>CA 54</v>
      </c>
      <c r="C77" s="213" t="str">
        <f aca="false">VLOOKUP(A77,Opérateur_Territoire!$B$2:$D$120,3,0)</f>
        <v>Meurthe-et-Moselle – Zone intermédiaire</v>
      </c>
      <c r="D77" s="214" t="s">
        <v>1252</v>
      </c>
      <c r="E77" s="215" t="s">
        <v>1307</v>
      </c>
      <c r="F77" s="216" t="n">
        <f aca="false">VLOOKUP(E77,'liste MAEC'!$A$2:$C$63,3,0)</f>
        <v>69</v>
      </c>
      <c r="G77" s="217"/>
      <c r="H77" s="217"/>
      <c r="I77" s="218" t="str">
        <f aca="false">IF(OR(ISERROR(H77*F77*5)=1,H77=""),"saisir la quantité (colonne H)",H77*F77*5)</f>
        <v>saisir la quantité (colonne H)</v>
      </c>
      <c r="J77" s="219" t="str">
        <f aca="false">IF(OR(LEFT(E77,3)="HBV",LEFT(E77,3)="PHY",E77="PRA2",LEFT(E77,2)="ZI"),"Saisir obligatoirement le nombre de demandeurs","")</f>
        <v>Saisir obligatoirement le nombre de demandeurs</v>
      </c>
    </row>
    <row r="78" customFormat="false" ht="28.35" hidden="false" customHeight="true" outlineLevel="0" collapsed="false">
      <c r="A78" s="211" t="str">
        <f aca="false">LEFT(D78,7)</f>
        <v>GE_551H</v>
      </c>
      <c r="B78" s="212" t="str">
        <f aca="false">VLOOKUP(A78,Opérateur_Territoire!$B$2:$D$120,2,0)</f>
        <v>CA 55</v>
      </c>
      <c r="C78" s="213" t="str">
        <f aca="false">VLOOKUP(A78,Opérateur_Territoire!$B$2:$D$120,3,0)</f>
        <v>Meuse – Herbe, élevage, infrastructures agro-écologiques (Agence de l'eau Rhin-Meuse)</v>
      </c>
      <c r="D78" s="214" t="s">
        <v>1253</v>
      </c>
      <c r="E78" s="215" t="s">
        <v>1291</v>
      </c>
      <c r="F78" s="216" t="n">
        <f aca="false">VLOOKUP(E78,'liste MAEC'!$A$2:$C$63,3,0)</f>
        <v>177</v>
      </c>
      <c r="G78" s="217"/>
      <c r="H78" s="217"/>
      <c r="I78" s="218" t="str">
        <f aca="false">IF(OR(ISERROR(H78*F78*5)=1,H78=""),"saisir la quantité (colonne H)",H78*F78*5)</f>
        <v>saisir la quantité (colonne H)</v>
      </c>
      <c r="J78" s="219" t="str">
        <f aca="false">IF(OR(LEFT(E78,3)="HBV",LEFT(E78,3)="PHY",E78="PRA2",LEFT(E78,2)="ZI"),"Saisir obligatoirement le nombre de demandeurs","")</f>
        <v>Saisir obligatoirement le nombre de demandeurs</v>
      </c>
    </row>
    <row r="79" customFormat="false" ht="28.35" hidden="false" customHeight="true" outlineLevel="0" collapsed="false">
      <c r="A79" s="211" t="str">
        <f aca="false">LEFT(D79,7)</f>
        <v>GE_551H</v>
      </c>
      <c r="B79" s="212" t="str">
        <f aca="false">VLOOKUP(A79,Opérateur_Territoire!$B$2:$D$120,2,0)</f>
        <v>CA 55</v>
      </c>
      <c r="C79" s="213" t="str">
        <f aca="false">VLOOKUP(A79,Opérateur_Territoire!$B$2:$D$120,3,0)</f>
        <v>Meuse – Herbe, élevage, infrastructures agro-écologiques (Agence de l'eau Rhin-Meuse)</v>
      </c>
      <c r="D79" s="214" t="s">
        <v>1254</v>
      </c>
      <c r="E79" s="215" t="s">
        <v>1295</v>
      </c>
      <c r="F79" s="216" t="n">
        <f aca="false">VLOOKUP(E79,'liste MAEC'!$A$2:$C$63,3,0)</f>
        <v>233</v>
      </c>
      <c r="G79" s="217"/>
      <c r="H79" s="217"/>
      <c r="I79" s="218" t="str">
        <f aca="false">IF(OR(ISERROR(H79*F79*5)=1,H79=""),"saisir la quantité (colonne H)",H79*F79*5)</f>
        <v>saisir la quantité (colonne H)</v>
      </c>
      <c r="J79" s="219" t="str">
        <f aca="false">IF(OR(LEFT(E79,3)="HBV",LEFT(E79,3)="PHY",E79="PRA2",LEFT(E79,2)="ZI"),"Saisir obligatoirement le nombre de demandeurs","")</f>
        <v>Saisir obligatoirement le nombre de demandeurs</v>
      </c>
    </row>
    <row r="80" customFormat="false" ht="28.35" hidden="false" customHeight="true" outlineLevel="0" collapsed="false">
      <c r="A80" s="211" t="str">
        <f aca="false">LEFT(D80,7)</f>
        <v>GE_55RE</v>
      </c>
      <c r="B80" s="212" t="str">
        <f aca="false">VLOOKUP(A80,Opérateur_Territoire!$B$2:$D$120,2,0)</f>
        <v>CA 55</v>
      </c>
      <c r="C80" s="213" t="str">
        <f aca="false">VLOOKUP(A80,Opérateur_Territoire!$B$2:$D$120,3,0)</f>
        <v>Meuse – Captages Rhin-Meuse</v>
      </c>
      <c r="D80" s="214" t="s">
        <v>1139</v>
      </c>
      <c r="E80" s="215" t="s">
        <v>1285</v>
      </c>
      <c r="F80" s="216" t="n">
        <f aca="false">VLOOKUP(E80,'liste MAEC'!$A$2:$C$63,3,0)</f>
        <v>358</v>
      </c>
      <c r="G80" s="217"/>
      <c r="H80" s="217"/>
      <c r="I80" s="218" t="str">
        <f aca="false">IF(OR(ISERROR(H80*F80*5)=1,H80=""),"saisir la quantité (colonne H)",H80*F80*5)</f>
        <v>saisir la quantité (colonne H)</v>
      </c>
      <c r="J80" s="219" t="str">
        <f aca="false">IF(OR(LEFT(E80,3)="HBV",LEFT(E80,3)="PHY",E80="PRA2",LEFT(E80,2)="ZI"),"Saisir obligatoirement le nombre de demandeurs","")</f>
        <v/>
      </c>
    </row>
    <row r="81" customFormat="false" ht="28.35" hidden="false" customHeight="true" outlineLevel="0" collapsed="false">
      <c r="A81" s="211" t="str">
        <f aca="false">LEFT(D81,7)</f>
        <v>GE_55RE</v>
      </c>
      <c r="B81" s="212" t="str">
        <f aca="false">VLOOKUP(A81,Opérateur_Territoire!$B$2:$D$120,2,0)</f>
        <v>CA 55</v>
      </c>
      <c r="C81" s="213" t="str">
        <f aca="false">VLOOKUP(A81,Opérateur_Territoire!$B$2:$D$120,3,0)</f>
        <v>Meuse – Captages Rhin-Meuse</v>
      </c>
      <c r="D81" s="214" t="s">
        <v>1255</v>
      </c>
      <c r="E81" s="215" t="s">
        <v>1291</v>
      </c>
      <c r="F81" s="216" t="n">
        <f aca="false">VLOOKUP(E81,'liste MAEC'!$A$2:$C$63,3,0)</f>
        <v>177</v>
      </c>
      <c r="G81" s="217"/>
      <c r="H81" s="217"/>
      <c r="I81" s="218" t="str">
        <f aca="false">IF(OR(ISERROR(H81*F81*5)=1,H81=""),"saisir la quantité (colonne H)",H81*F81*5)</f>
        <v>saisir la quantité (colonne H)</v>
      </c>
      <c r="J81" s="219" t="str">
        <f aca="false">IF(OR(LEFT(E81,3)="HBV",LEFT(E81,3)="PHY",E81="PRA2",LEFT(E81,2)="ZI"),"Saisir obligatoirement le nombre de demandeurs","")</f>
        <v>Saisir obligatoirement le nombre de demandeurs</v>
      </c>
    </row>
    <row r="82" customFormat="false" ht="28.35" hidden="false" customHeight="true" outlineLevel="0" collapsed="false">
      <c r="A82" s="211" t="str">
        <f aca="false">LEFT(D82,7)</f>
        <v>GE_55RE</v>
      </c>
      <c r="B82" s="212" t="str">
        <f aca="false">VLOOKUP(A82,Opérateur_Territoire!$B$2:$D$120,2,0)</f>
        <v>CA 55</v>
      </c>
      <c r="C82" s="213" t="str">
        <f aca="false">VLOOKUP(A82,Opérateur_Territoire!$B$2:$D$120,3,0)</f>
        <v>Meuse – Captages Rhin-Meuse</v>
      </c>
      <c r="D82" s="214" t="s">
        <v>1256</v>
      </c>
      <c r="E82" s="215" t="s">
        <v>1295</v>
      </c>
      <c r="F82" s="216" t="n">
        <f aca="false">VLOOKUP(E82,'liste MAEC'!$A$2:$C$63,3,0)</f>
        <v>233</v>
      </c>
      <c r="G82" s="217"/>
      <c r="H82" s="217"/>
      <c r="I82" s="218" t="str">
        <f aca="false">IF(OR(ISERROR(H82*F82*5)=1,H82=""),"saisir la quantité (colonne H)",H82*F82*5)</f>
        <v>saisir la quantité (colonne H)</v>
      </c>
      <c r="J82" s="219" t="str">
        <f aca="false">IF(OR(LEFT(E82,3)="HBV",LEFT(E82,3)="PHY",E82="PRA2",LEFT(E82,2)="ZI"),"Saisir obligatoirement le nombre de demandeurs","")</f>
        <v>Saisir obligatoirement le nombre de demandeurs</v>
      </c>
    </row>
    <row r="83" customFormat="false" ht="28.35" hidden="false" customHeight="true" outlineLevel="0" collapsed="false">
      <c r="A83" s="211" t="str">
        <f aca="false">LEFT(D83,7)</f>
        <v>GE_55RE</v>
      </c>
      <c r="B83" s="212" t="str">
        <f aca="false">VLOOKUP(A83,Opérateur_Territoire!$B$2:$D$120,2,0)</f>
        <v>CA 55</v>
      </c>
      <c r="C83" s="213" t="str">
        <f aca="false">VLOOKUP(A83,Opérateur_Territoire!$B$2:$D$120,3,0)</f>
        <v>Meuse – Captages Rhin-Meuse</v>
      </c>
      <c r="D83" s="214" t="s">
        <v>1257</v>
      </c>
      <c r="E83" s="215" t="s">
        <v>1427</v>
      </c>
      <c r="F83" s="216" t="n">
        <f aca="false">VLOOKUP(E83,'liste MAEC'!$A$2:$C$63,3,0)</f>
        <v>281</v>
      </c>
      <c r="G83" s="217"/>
      <c r="H83" s="217"/>
      <c r="I83" s="218" t="str">
        <f aca="false">IF(OR(ISERROR(H83*F83*5)=1,H83=""),"saisir la quantité (colonne H)",H83*F83*5)</f>
        <v>saisir la quantité (colonne H)</v>
      </c>
      <c r="J83" s="219" t="str">
        <f aca="false">IF(OR(LEFT(E83,3)="HBV",LEFT(E83,3)="PHY",E83="PRA2",LEFT(E83,2)="ZI"),"Saisir obligatoirement le nombre de demandeurs","")</f>
        <v>Saisir obligatoirement le nombre de demandeurs</v>
      </c>
    </row>
    <row r="84" customFormat="false" ht="28.35" hidden="false" customHeight="true" outlineLevel="0" collapsed="false">
      <c r="A84" s="211" t="str">
        <f aca="false">LEFT(D84,7)</f>
        <v>GE_55SE</v>
      </c>
      <c r="B84" s="212" t="str">
        <f aca="false">VLOOKUP(A84,Opérateur_Territoire!$B$2:$D$120,2,0)</f>
        <v>CA 55</v>
      </c>
      <c r="C84" s="213" t="str">
        <f aca="false">VLOOKUP(A84,Opérateur_Territoire!$B$2:$D$120,3,0)</f>
        <v>Meuse – Captages Seine-Normandie</v>
      </c>
      <c r="D84" s="214" t="s">
        <v>1140</v>
      </c>
      <c r="E84" s="215" t="s">
        <v>1282</v>
      </c>
      <c r="F84" s="216" t="n">
        <f aca="false">VLOOKUP(E84,'liste MAEC'!$A$2:$C$63,3,0)</f>
        <v>652</v>
      </c>
      <c r="G84" s="217"/>
      <c r="H84" s="217"/>
      <c r="I84" s="218" t="str">
        <f aca="false">IF(OR(ISERROR(H84*F84*5)=1,H84=""),"saisir la quantité (colonne H)",H84*F84*5)</f>
        <v>saisir la quantité (colonne H)</v>
      </c>
      <c r="J84" s="219" t="str">
        <f aca="false">IF(OR(LEFT(E84,3)="HBV",LEFT(E84,3)="PHY",E84="PRA2",LEFT(E84,2)="ZI"),"Saisir obligatoirement le nombre de demandeurs","")</f>
        <v/>
      </c>
    </row>
    <row r="85" customFormat="false" ht="28.35" hidden="false" customHeight="true" outlineLevel="0" collapsed="false">
      <c r="A85" s="211" t="str">
        <f aca="false">LEFT(D85,7)</f>
        <v>GE_55SE</v>
      </c>
      <c r="B85" s="212" t="str">
        <f aca="false">VLOOKUP(A85,Opérateur_Territoire!$B$2:$D$120,2,0)</f>
        <v>CA 55</v>
      </c>
      <c r="C85" s="213" t="str">
        <f aca="false">VLOOKUP(A85,Opérateur_Territoire!$B$2:$D$120,3,0)</f>
        <v>Meuse – Captages Seine-Normandie</v>
      </c>
      <c r="D85" s="214" t="s">
        <v>1141</v>
      </c>
      <c r="E85" s="215" t="s">
        <v>1285</v>
      </c>
      <c r="F85" s="216" t="n">
        <f aca="false">VLOOKUP(E85,'liste MAEC'!$A$2:$C$63,3,0)</f>
        <v>358</v>
      </c>
      <c r="G85" s="217"/>
      <c r="H85" s="217"/>
      <c r="I85" s="218" t="str">
        <f aca="false">IF(OR(ISERROR(H85*F85*5)=1,H85=""),"saisir la quantité (colonne H)",H85*F85*5)</f>
        <v>saisir la quantité (colonne H)</v>
      </c>
      <c r="J85" s="219" t="str">
        <f aca="false">IF(OR(LEFT(E85,3)="HBV",LEFT(E85,3)="PHY",E85="PRA2",LEFT(E85,2)="ZI"),"Saisir obligatoirement le nombre de demandeurs","")</f>
        <v/>
      </c>
    </row>
    <row r="86" customFormat="false" ht="28.35" hidden="false" customHeight="true" outlineLevel="0" collapsed="false">
      <c r="A86" s="211" t="str">
        <f aca="false">LEFT(D86,7)</f>
        <v>GE_55SE</v>
      </c>
      <c r="B86" s="212" t="str">
        <f aca="false">VLOOKUP(A86,Opérateur_Territoire!$B$2:$D$120,2,0)</f>
        <v>CA 55</v>
      </c>
      <c r="C86" s="213" t="str">
        <f aca="false">VLOOKUP(A86,Opérateur_Territoire!$B$2:$D$120,3,0)</f>
        <v>Meuse – Captages Seine-Normandie</v>
      </c>
      <c r="D86" s="214" t="s">
        <v>1258</v>
      </c>
      <c r="E86" s="215" t="s">
        <v>1291</v>
      </c>
      <c r="F86" s="216" t="n">
        <f aca="false">VLOOKUP(E86,'liste MAEC'!$A$2:$C$63,3,0)</f>
        <v>177</v>
      </c>
      <c r="G86" s="217"/>
      <c r="H86" s="217"/>
      <c r="I86" s="218" t="str">
        <f aca="false">IF(OR(ISERROR(H86*F86*5)=1,H86=""),"saisir la quantité (colonne H)",H86*F86*5)</f>
        <v>saisir la quantité (colonne H)</v>
      </c>
      <c r="J86" s="219" t="str">
        <f aca="false">IF(OR(LEFT(E86,3)="HBV",LEFT(E86,3)="PHY",E86="PRA2",LEFT(E86,2)="ZI"),"Saisir obligatoirement le nombre de demandeurs","")</f>
        <v>Saisir obligatoirement le nombre de demandeurs</v>
      </c>
    </row>
    <row r="87" customFormat="false" ht="28.35" hidden="false" customHeight="true" outlineLevel="0" collapsed="false">
      <c r="A87" s="211" t="str">
        <f aca="false">LEFT(D87,7)</f>
        <v>GE_55SE</v>
      </c>
      <c r="B87" s="212" t="str">
        <f aca="false">VLOOKUP(A87,Opérateur_Territoire!$B$2:$D$120,2,0)</f>
        <v>CA 55</v>
      </c>
      <c r="C87" s="213" t="str">
        <f aca="false">VLOOKUP(A87,Opérateur_Territoire!$B$2:$D$120,3,0)</f>
        <v>Meuse – Captages Seine-Normandie</v>
      </c>
      <c r="D87" s="214" t="s">
        <v>1259</v>
      </c>
      <c r="E87" s="215" t="s">
        <v>1295</v>
      </c>
      <c r="F87" s="216" t="n">
        <f aca="false">VLOOKUP(E87,'liste MAEC'!$A$2:$C$63,3,0)</f>
        <v>233</v>
      </c>
      <c r="G87" s="217"/>
      <c r="H87" s="217"/>
      <c r="I87" s="218" t="str">
        <f aca="false">IF(OR(ISERROR(H87*F87*5)=1,H87=""),"saisir la quantité (colonne H)",H87*F87*5)</f>
        <v>saisir la quantité (colonne H)</v>
      </c>
      <c r="J87" s="219" t="str">
        <f aca="false">IF(OR(LEFT(E87,3)="HBV",LEFT(E87,3)="PHY",E87="PRA2",LEFT(E87,2)="ZI"),"Saisir obligatoirement le nombre de demandeurs","")</f>
        <v>Saisir obligatoirement le nombre de demandeurs</v>
      </c>
    </row>
    <row r="88" customFormat="false" ht="28.35" hidden="false" customHeight="true" outlineLevel="0" collapsed="false">
      <c r="A88" s="211" t="str">
        <f aca="false">LEFT(D88,7)</f>
        <v>GE_55SE</v>
      </c>
      <c r="B88" s="212" t="str">
        <f aca="false">VLOOKUP(A88,Opérateur_Territoire!$B$2:$D$120,2,0)</f>
        <v>CA 55</v>
      </c>
      <c r="C88" s="213" t="str">
        <f aca="false">VLOOKUP(A88,Opérateur_Territoire!$B$2:$D$120,3,0)</f>
        <v>Meuse – Captages Seine-Normandie</v>
      </c>
      <c r="D88" s="214" t="s">
        <v>710</v>
      </c>
      <c r="E88" s="215" t="s">
        <v>1323</v>
      </c>
      <c r="F88" s="216" t="n">
        <f aca="false">VLOOKUP(E88,'liste MAEC'!$A$2:$C$63,3,0)</f>
        <v>51</v>
      </c>
      <c r="G88" s="217"/>
      <c r="H88" s="217"/>
      <c r="I88" s="218" t="str">
        <f aca="false">IF(OR(ISERROR(H88*F88*5)=1,H88=""),"saisir la quantité (colonne H)",H88*F88*5)</f>
        <v>saisir la quantité (colonne H)</v>
      </c>
      <c r="J88" s="219" t="str">
        <f aca="false">IF(OR(LEFT(E88,3)="HBV",LEFT(E88,3)="PHY",E88="PRA2",LEFT(E88,2)="ZI"),"Saisir obligatoirement le nombre de demandeurs","")</f>
        <v/>
      </c>
    </row>
    <row r="89" customFormat="false" ht="28.35" hidden="false" customHeight="true" outlineLevel="0" collapsed="false">
      <c r="A89" s="211" t="str">
        <f aca="false">LEFT(D89,7)</f>
        <v>GE_55SE</v>
      </c>
      <c r="B89" s="212" t="str">
        <f aca="false">VLOOKUP(A89,Opérateur_Territoire!$B$2:$D$120,2,0)</f>
        <v>CA 55</v>
      </c>
      <c r="C89" s="213" t="str">
        <f aca="false">VLOOKUP(A89,Opérateur_Territoire!$B$2:$D$120,3,0)</f>
        <v>Meuse – Captages Seine-Normandie</v>
      </c>
      <c r="D89" s="214" t="s">
        <v>711</v>
      </c>
      <c r="E89" s="215" t="s">
        <v>1325</v>
      </c>
      <c r="F89" s="216" t="n">
        <f aca="false">VLOOKUP(E89,'liste MAEC'!$A$2:$C$63,3,0)</f>
        <v>72</v>
      </c>
      <c r="G89" s="217"/>
      <c r="H89" s="217"/>
      <c r="I89" s="218" t="str">
        <f aca="false">IF(OR(ISERROR(H89*F89*5)=1,H89=""),"saisir la quantité (colonne H)",H89*F89*5)</f>
        <v>saisir la quantité (colonne H)</v>
      </c>
      <c r="J89" s="219" t="str">
        <f aca="false">IF(OR(LEFT(E89,3)="HBV",LEFT(E89,3)="PHY",E89="PRA2",LEFT(E89,2)="ZI"),"Saisir obligatoirement le nombre de demandeurs","")</f>
        <v/>
      </c>
    </row>
    <row r="90" customFormat="false" ht="28.35" hidden="false" customHeight="true" outlineLevel="0" collapsed="false">
      <c r="A90" s="211" t="str">
        <f aca="false">LEFT(D90,7)</f>
        <v>GE_55XH</v>
      </c>
      <c r="B90" s="212" t="str">
        <f aca="false">VLOOKUP(A90,Opérateur_Territoire!$B$2:$D$120,2,0)</f>
        <v>CA 55</v>
      </c>
      <c r="C90" s="213" t="str">
        <f aca="false">VLOOKUP(A90,Opérateur_Territoire!$B$2:$D$120,3,0)</f>
        <v>Meuse – Herbe, élevage, infrastructures agro-écologiques</v>
      </c>
      <c r="D90" s="214" t="s">
        <v>1428</v>
      </c>
      <c r="E90" s="215" t="s">
        <v>1287</v>
      </c>
      <c r="F90" s="216" t="n">
        <f aca="false">VLOOKUP(E90,'liste MAEC'!$A$2:$C$63,3,0)</f>
        <v>121</v>
      </c>
      <c r="G90" s="217"/>
      <c r="H90" s="217"/>
      <c r="I90" s="218" t="str">
        <f aca="false">IF(OR(ISERROR(H90*F90*5)=1,H90=""),"saisir la quantité (colonne H)",H90*F90*5)</f>
        <v>saisir la quantité (colonne H)</v>
      </c>
      <c r="J90" s="219" t="str">
        <f aca="false">IF(OR(LEFT(E90,3)="HBV",LEFT(E90,3)="PHY",E90="PRA2",LEFT(E90,2)="ZI"),"Saisir obligatoirement le nombre de demandeurs","")</f>
        <v>Saisir obligatoirement le nombre de demandeurs</v>
      </c>
    </row>
    <row r="91" customFormat="false" ht="28.35" hidden="false" customHeight="true" outlineLevel="0" collapsed="false">
      <c r="A91" s="211" t="str">
        <f aca="false">LEFT(D91,7)</f>
        <v>GE_55XH</v>
      </c>
      <c r="B91" s="212" t="str">
        <f aca="false">VLOOKUP(A91,Opérateur_Territoire!$B$2:$D$120,2,0)</f>
        <v>CA 55</v>
      </c>
      <c r="C91" s="213" t="str">
        <f aca="false">VLOOKUP(A91,Opérateur_Territoire!$B$2:$D$120,3,0)</f>
        <v>Meuse – Herbe, élevage, infrastructures agro-écologiques</v>
      </c>
      <c r="D91" s="214" t="s">
        <v>1260</v>
      </c>
      <c r="E91" s="215" t="s">
        <v>1291</v>
      </c>
      <c r="F91" s="216" t="n">
        <f aca="false">VLOOKUP(E91,'liste MAEC'!$A$2:$C$63,3,0)</f>
        <v>177</v>
      </c>
      <c r="G91" s="217"/>
      <c r="H91" s="217"/>
      <c r="I91" s="218" t="str">
        <f aca="false">IF(OR(ISERROR(H91*F91*5)=1,H91=""),"saisir la quantité (colonne H)",H91*F91*5)</f>
        <v>saisir la quantité (colonne H)</v>
      </c>
      <c r="J91" s="219" t="str">
        <f aca="false">IF(OR(LEFT(E91,3)="HBV",LEFT(E91,3)="PHY",E91="PRA2",LEFT(E91,2)="ZI"),"Saisir obligatoirement le nombre de demandeurs","")</f>
        <v>Saisir obligatoirement le nombre de demandeurs</v>
      </c>
    </row>
    <row r="92" customFormat="false" ht="28.35" hidden="false" customHeight="true" outlineLevel="0" collapsed="false">
      <c r="A92" s="211" t="str">
        <f aca="false">LEFT(D92,7)</f>
        <v>GE_55XH</v>
      </c>
      <c r="B92" s="212" t="str">
        <f aca="false">VLOOKUP(A92,Opérateur_Territoire!$B$2:$D$120,2,0)</f>
        <v>CA 55</v>
      </c>
      <c r="C92" s="213" t="str">
        <f aca="false">VLOOKUP(A92,Opérateur_Territoire!$B$2:$D$120,3,0)</f>
        <v>Meuse – Herbe, élevage, infrastructures agro-écologiques</v>
      </c>
      <c r="D92" s="214" t="s">
        <v>1261</v>
      </c>
      <c r="E92" s="215" t="s">
        <v>1295</v>
      </c>
      <c r="F92" s="216" t="n">
        <f aca="false">VLOOKUP(E92,'liste MAEC'!$A$2:$C$63,3,0)</f>
        <v>233</v>
      </c>
      <c r="G92" s="217"/>
      <c r="H92" s="217"/>
      <c r="I92" s="218" t="str">
        <f aca="false">IF(OR(ISERROR(H92*F92*5)=1,H92=""),"saisir la quantité (colonne H)",H92*F92*5)</f>
        <v>saisir la quantité (colonne H)</v>
      </c>
      <c r="J92" s="219" t="str">
        <f aca="false">IF(OR(LEFT(E92,3)="HBV",LEFT(E92,3)="PHY",E92="PRA2",LEFT(E92,2)="ZI"),"Saisir obligatoirement le nombre de demandeurs","")</f>
        <v>Saisir obligatoirement le nombre de demandeurs</v>
      </c>
    </row>
    <row r="93" customFormat="false" ht="28.35" hidden="false" customHeight="true" outlineLevel="0" collapsed="false">
      <c r="A93" s="211" t="str">
        <f aca="false">LEFT(D93,7)</f>
        <v>GE_55XH</v>
      </c>
      <c r="B93" s="212" t="str">
        <f aca="false">VLOOKUP(A93,Opérateur_Territoire!$B$2:$D$120,2,0)</f>
        <v>CA 55</v>
      </c>
      <c r="C93" s="213" t="str">
        <f aca="false">VLOOKUP(A93,Opérateur_Territoire!$B$2:$D$120,3,0)</f>
        <v>Meuse – Herbe, élevage, infrastructures agro-écologiques</v>
      </c>
      <c r="D93" s="214" t="s">
        <v>712</v>
      </c>
      <c r="E93" s="215" t="s">
        <v>1299</v>
      </c>
      <c r="F93" s="216" t="n">
        <f aca="false">VLOOKUP(E93,'liste MAEC'!$A$2:$C$63,3,0)</f>
        <v>88</v>
      </c>
      <c r="G93" s="217"/>
      <c r="H93" s="217"/>
      <c r="I93" s="218" t="str">
        <f aca="false">IF(OR(ISERROR(H93*F93*5)=1,H93=""),"saisir la quantité (colonne H)",H93*F93*5)</f>
        <v>saisir la quantité (colonne H)</v>
      </c>
      <c r="J93" s="219" t="str">
        <f aca="false">IF(OR(LEFT(E93,3)="HBV",LEFT(E93,3)="PHY",E93="PRA2",LEFT(E93,2)="ZI"),"Saisir obligatoirement le nombre de demandeurs","")</f>
        <v>Saisir obligatoirement le nombre de demandeurs</v>
      </c>
    </row>
    <row r="94" customFormat="false" ht="28.35" hidden="false" customHeight="true" outlineLevel="0" collapsed="false">
      <c r="A94" s="211" t="str">
        <f aca="false">LEFT(D94,7)</f>
        <v>GE_55XZ</v>
      </c>
      <c r="B94" s="212" t="str">
        <f aca="false">VLOOKUP(A94,Opérateur_Territoire!$B$2:$D$120,2,0)</f>
        <v>CA 55</v>
      </c>
      <c r="C94" s="213" t="str">
        <f aca="false">VLOOKUP(A94,Opérateur_Territoire!$B$2:$D$120,3,0)</f>
        <v>Meuse – Zone intermédiaire</v>
      </c>
      <c r="D94" s="214" t="s">
        <v>1262</v>
      </c>
      <c r="E94" s="215" t="s">
        <v>1303</v>
      </c>
      <c r="F94" s="216" t="n">
        <f aca="false">VLOOKUP(E94,'liste MAEC'!$A$2:$C$63,3,0)</f>
        <v>92</v>
      </c>
      <c r="G94" s="217"/>
      <c r="H94" s="217"/>
      <c r="I94" s="218" t="str">
        <f aca="false">IF(OR(ISERROR(H94*F94*5)=1,H94=""),"saisir la quantité (colonne H)",H94*F94*5)</f>
        <v>saisir la quantité (colonne H)</v>
      </c>
      <c r="J94" s="219" t="str">
        <f aca="false">IF(OR(LEFT(E94,3)="HBV",LEFT(E94,3)="PHY",E94="PRA2",LEFT(E94,2)="ZI"),"Saisir obligatoirement le nombre de demandeurs","")</f>
        <v>Saisir obligatoirement le nombre de demandeurs</v>
      </c>
    </row>
    <row r="95" customFormat="false" ht="28.35" hidden="false" customHeight="true" outlineLevel="0" collapsed="false">
      <c r="A95" s="211" t="str">
        <f aca="false">LEFT(D95,7)</f>
        <v>GE_55XZ</v>
      </c>
      <c r="B95" s="212" t="str">
        <f aca="false">VLOOKUP(A95,Opérateur_Territoire!$B$2:$D$120,2,0)</f>
        <v>CA 55</v>
      </c>
      <c r="C95" s="213" t="str">
        <f aca="false">VLOOKUP(A95,Opérateur_Territoire!$B$2:$D$120,3,0)</f>
        <v>Meuse – Zone intermédiaire</v>
      </c>
      <c r="D95" s="214" t="s">
        <v>1263</v>
      </c>
      <c r="E95" s="215" t="s">
        <v>1307</v>
      </c>
      <c r="F95" s="216" t="n">
        <f aca="false">VLOOKUP(E95,'liste MAEC'!$A$2:$C$63,3,0)</f>
        <v>69</v>
      </c>
      <c r="G95" s="217"/>
      <c r="H95" s="217"/>
      <c r="I95" s="218" t="str">
        <f aca="false">IF(OR(ISERROR(H95*F95*5)=1,H95=""),"saisir la quantité (colonne H)",H95*F95*5)</f>
        <v>saisir la quantité (colonne H)</v>
      </c>
      <c r="J95" s="219" t="str">
        <f aca="false">IF(OR(LEFT(E95,3)="HBV",LEFT(E95,3)="PHY",E95="PRA2",LEFT(E95,2)="ZI"),"Saisir obligatoirement le nombre de demandeurs","")</f>
        <v>Saisir obligatoirement le nombre de demandeurs</v>
      </c>
    </row>
    <row r="96" customFormat="false" ht="28.35" hidden="false" customHeight="true" outlineLevel="0" collapsed="false">
      <c r="A96" s="211" t="str">
        <f aca="false">LEFT(D96,7)</f>
        <v>GE_ARGN</v>
      </c>
      <c r="B96" s="212" t="str">
        <f aca="false">VLOOKUP(A96,Opérateur_Territoire!$B$2:$D$120,2,0)</f>
        <v>CA 55</v>
      </c>
      <c r="C96" s="213" t="str">
        <f aca="false">VLOOKUP(A96,Opérateur_Territoire!$B$2:$D$120,3,0)</f>
        <v>Forêts et étangs d’Argonne et vallée de l’Ornain – Natura 2000</v>
      </c>
      <c r="D96" s="214" t="s">
        <v>1142</v>
      </c>
      <c r="E96" s="215" t="s">
        <v>1282</v>
      </c>
      <c r="F96" s="216" t="n">
        <f aca="false">VLOOKUP(E96,'liste MAEC'!$A$2:$C$63,3,0)</f>
        <v>652</v>
      </c>
      <c r="G96" s="217"/>
      <c r="H96" s="217"/>
      <c r="I96" s="218" t="str">
        <f aca="false">IF(OR(ISERROR(H96*F96*5)=1,H96=""),"saisir la quantité (colonne H)",H96*F96*5)</f>
        <v>saisir la quantité (colonne H)</v>
      </c>
      <c r="J96" s="219" t="str">
        <f aca="false">IF(OR(LEFT(E96,3)="HBV",LEFT(E96,3)="PHY",E96="PRA2",LEFT(E96,2)="ZI"),"Saisir obligatoirement le nombre de demandeurs","")</f>
        <v/>
      </c>
    </row>
    <row r="97" customFormat="false" ht="28.35" hidden="false" customHeight="true" outlineLevel="0" collapsed="false">
      <c r="A97" s="211" t="str">
        <f aca="false">LEFT(D97,7)</f>
        <v>GE_ARGN</v>
      </c>
      <c r="B97" s="212" t="str">
        <f aca="false">VLOOKUP(A97,Opérateur_Territoire!$B$2:$D$120,2,0)</f>
        <v>CA 55</v>
      </c>
      <c r="C97" s="213" t="str">
        <f aca="false">VLOOKUP(A97,Opérateur_Territoire!$B$2:$D$120,3,0)</f>
        <v>Forêts et étangs d’Argonne et vallée de l’Ornain – Natura 2000</v>
      </c>
      <c r="D97" s="214" t="s">
        <v>1143</v>
      </c>
      <c r="E97" s="215" t="s">
        <v>1285</v>
      </c>
      <c r="F97" s="216" t="n">
        <f aca="false">VLOOKUP(E97,'liste MAEC'!$A$2:$C$63,3,0)</f>
        <v>358</v>
      </c>
      <c r="G97" s="217"/>
      <c r="H97" s="217"/>
      <c r="I97" s="218" t="str">
        <f aca="false">IF(OR(ISERROR(H97*F97*5)=1,H97=""),"saisir la quantité (colonne H)",H97*F97*5)</f>
        <v>saisir la quantité (colonne H)</v>
      </c>
      <c r="J97" s="219" t="str">
        <f aca="false">IF(OR(LEFT(E97,3)="HBV",LEFT(E97,3)="PHY",E97="PRA2",LEFT(E97,2)="ZI"),"Saisir obligatoirement le nombre de demandeurs","")</f>
        <v/>
      </c>
    </row>
    <row r="98" customFormat="false" ht="28.35" hidden="false" customHeight="true" outlineLevel="0" collapsed="false">
      <c r="A98" s="211" t="str">
        <f aca="false">LEFT(D98,7)</f>
        <v>GE_ARGN</v>
      </c>
      <c r="B98" s="212" t="str">
        <f aca="false">VLOOKUP(A98,Opérateur_Territoire!$B$2:$D$120,2,0)</f>
        <v>CA 55</v>
      </c>
      <c r="C98" s="213" t="str">
        <f aca="false">VLOOKUP(A98,Opérateur_Territoire!$B$2:$D$120,3,0)</f>
        <v>Forêts et étangs d’Argonne et vallée de l’Ornain – Natura 2000</v>
      </c>
      <c r="D98" s="214" t="s">
        <v>851</v>
      </c>
      <c r="E98" s="215" t="s">
        <v>1293</v>
      </c>
      <c r="F98" s="216" t="n">
        <f aca="false">VLOOKUP(E98,'liste MAEC'!$A$2:$C$63,3,0)</f>
        <v>145</v>
      </c>
      <c r="G98" s="217"/>
      <c r="H98" s="217"/>
      <c r="I98" s="218" t="str">
        <f aca="false">IF(OR(ISERROR(H98*F98*5)=1,H98=""),"saisir la quantité (colonne H)",H98*F98*5)</f>
        <v>saisir la quantité (colonne H)</v>
      </c>
      <c r="J98" s="219" t="str">
        <f aca="false">IF(OR(LEFT(E98,3)="HBV",LEFT(E98,3)="PHY",E98="PRA2",LEFT(E98,2)="ZI"),"Saisir obligatoirement le nombre de demandeurs","")</f>
        <v/>
      </c>
    </row>
    <row r="99" customFormat="false" ht="28.35" hidden="false" customHeight="true" outlineLevel="0" collapsed="false">
      <c r="A99" s="211" t="str">
        <f aca="false">LEFT(D99,7)</f>
        <v>GE_ARGN</v>
      </c>
      <c r="B99" s="212" t="str">
        <f aca="false">VLOOKUP(A99,Opérateur_Territoire!$B$2:$D$120,2,0)</f>
        <v>CA 55</v>
      </c>
      <c r="C99" s="213" t="str">
        <f aca="false">VLOOKUP(A99,Opérateur_Territoire!$B$2:$D$120,3,0)</f>
        <v>Forêts et étangs d’Argonne et vallée de l’Ornain – Natura 2000</v>
      </c>
      <c r="D99" s="214" t="s">
        <v>852</v>
      </c>
      <c r="E99" s="215" t="s">
        <v>1297</v>
      </c>
      <c r="F99" s="216" t="n">
        <f aca="false">VLOOKUP(E99,'liste MAEC'!$A$2:$C$63,3,0)</f>
        <v>200</v>
      </c>
      <c r="G99" s="217"/>
      <c r="H99" s="217"/>
      <c r="I99" s="218" t="str">
        <f aca="false">IF(OR(ISERROR(H99*F99*5)=1,H99=""),"saisir la quantité (colonne H)",H99*F99*5)</f>
        <v>saisir la quantité (colonne H)</v>
      </c>
      <c r="J99" s="219" t="str">
        <f aca="false">IF(OR(LEFT(E99,3)="HBV",LEFT(E99,3)="PHY",E99="PRA2",LEFT(E99,2)="ZI"),"Saisir obligatoirement le nombre de demandeurs","")</f>
        <v/>
      </c>
    </row>
    <row r="100" customFormat="false" ht="28.35" hidden="false" customHeight="true" outlineLevel="0" collapsed="false">
      <c r="A100" s="211" t="str">
        <f aca="false">LEFT(D100,7)</f>
        <v>GE_ARGN</v>
      </c>
      <c r="B100" s="212" t="str">
        <f aca="false">VLOOKUP(A100,Opérateur_Territoire!$B$2:$D$120,2,0)</f>
        <v>CA 55</v>
      </c>
      <c r="C100" s="213" t="str">
        <f aca="false">VLOOKUP(A100,Opérateur_Territoire!$B$2:$D$120,3,0)</f>
        <v>Forêts et étangs d’Argonne et vallée de l’Ornain – Natura 2000</v>
      </c>
      <c r="D100" s="214" t="s">
        <v>853</v>
      </c>
      <c r="E100" s="215" t="s">
        <v>1301</v>
      </c>
      <c r="F100" s="216" t="n">
        <f aca="false">VLOOKUP(E100,'liste MAEC'!$A$2:$C$63,3,0)</f>
        <v>254</v>
      </c>
      <c r="G100" s="217"/>
      <c r="H100" s="217"/>
      <c r="I100" s="218" t="str">
        <f aca="false">IF(OR(ISERROR(H100*F100*5)=1,H100=""),"saisir la quantité (colonne H)",H100*F100*5)</f>
        <v>saisir la quantité (colonne H)</v>
      </c>
      <c r="J100" s="219" t="str">
        <f aca="false">IF(OR(LEFT(E100,3)="HBV",LEFT(E100,3)="PHY",E100="PRA2",LEFT(E100,2)="ZI"),"Saisir obligatoirement le nombre de demandeurs","")</f>
        <v/>
      </c>
    </row>
    <row r="101" customFormat="false" ht="28.35" hidden="false" customHeight="true" outlineLevel="0" collapsed="false">
      <c r="A101" s="211" t="str">
        <f aca="false">LEFT(D101,7)</f>
        <v>GE_ARGN</v>
      </c>
      <c r="B101" s="212" t="str">
        <f aca="false">VLOOKUP(A101,Opérateur_Territoire!$B$2:$D$120,2,0)</f>
        <v>CA 55</v>
      </c>
      <c r="C101" s="213" t="str">
        <f aca="false">VLOOKUP(A101,Opérateur_Territoire!$B$2:$D$120,3,0)</f>
        <v>Forêts et étangs d’Argonne et vallée de l’Ornain – Natura 2000</v>
      </c>
      <c r="D101" s="214" t="s">
        <v>854</v>
      </c>
      <c r="E101" s="215" t="s">
        <v>1313</v>
      </c>
      <c r="F101" s="216" t="n">
        <f aca="false">VLOOKUP(E101,'liste MAEC'!$A$2:$C$63,3,0)</f>
        <v>150</v>
      </c>
      <c r="G101" s="217"/>
      <c r="H101" s="217"/>
      <c r="I101" s="218" t="str">
        <f aca="false">IF(OR(ISERROR(H101*F101*5)=1,H101=""),"saisir la quantité (colonne H)",H101*F101*5)</f>
        <v>saisir la quantité (colonne H)</v>
      </c>
      <c r="J101" s="219" t="str">
        <f aca="false">IF(OR(LEFT(E101,3)="HBV",LEFT(E101,3)="PHY",E101="PRA2",LEFT(E101,2)="ZI"),"Saisir obligatoirement le nombre de demandeurs","")</f>
        <v/>
      </c>
    </row>
    <row r="102" customFormat="false" ht="28.35" hidden="false" customHeight="true" outlineLevel="0" collapsed="false">
      <c r="A102" s="211" t="str">
        <f aca="false">LEFT(D102,7)</f>
        <v>GE_ARGN</v>
      </c>
      <c r="B102" s="212" t="str">
        <f aca="false">VLOOKUP(A102,Opérateur_Territoire!$B$2:$D$120,2,0)</f>
        <v>CA 55</v>
      </c>
      <c r="C102" s="213" t="str">
        <f aca="false">VLOOKUP(A102,Opérateur_Territoire!$B$2:$D$120,3,0)</f>
        <v>Forêts et étangs d’Argonne et vallée de l’Ornain – Natura 2000</v>
      </c>
      <c r="D102" s="214" t="s">
        <v>713</v>
      </c>
      <c r="E102" s="215" t="s">
        <v>1323</v>
      </c>
      <c r="F102" s="216" t="n">
        <f aca="false">VLOOKUP(E102,'liste MAEC'!$A$2:$C$63,3,0)</f>
        <v>51</v>
      </c>
      <c r="G102" s="217"/>
      <c r="H102" s="217"/>
      <c r="I102" s="218" t="str">
        <f aca="false">IF(OR(ISERROR(H102*F102*5)=1,H102=""),"saisir la quantité (colonne H)",H102*F102*5)</f>
        <v>saisir la quantité (colonne H)</v>
      </c>
      <c r="J102" s="219" t="str">
        <f aca="false">IF(OR(LEFT(E102,3)="HBV",LEFT(E102,3)="PHY",E102="PRA2",LEFT(E102,2)="ZI"),"Saisir obligatoirement le nombre de demandeurs","")</f>
        <v/>
      </c>
    </row>
    <row r="103" customFormat="false" ht="28.35" hidden="false" customHeight="true" outlineLevel="0" collapsed="false">
      <c r="A103" s="211" t="str">
        <f aca="false">LEFT(D103,7)</f>
        <v>GE_CHAN</v>
      </c>
      <c r="B103" s="212" t="str">
        <f aca="false">VLOOKUP(A103,Opérateur_Territoire!$B$2:$D$120,2,0)</f>
        <v>CA 55</v>
      </c>
      <c r="C103" s="213" t="str">
        <f aca="false">VLOOKUP(A103,Opérateur_Territoire!$B$2:$D$120,3,0)</f>
        <v>Marais de Chaumont devant Damvillers – Natura 2000</v>
      </c>
      <c r="D103" s="214" t="s">
        <v>1144</v>
      </c>
      <c r="E103" s="215" t="s">
        <v>1282</v>
      </c>
      <c r="F103" s="216" t="n">
        <f aca="false">VLOOKUP(E103,'liste MAEC'!$A$2:$C$63,3,0)</f>
        <v>652</v>
      </c>
      <c r="G103" s="217"/>
      <c r="H103" s="217"/>
      <c r="I103" s="218" t="str">
        <f aca="false">IF(OR(ISERROR(H103*F103*5)=1,H103=""),"saisir la quantité (colonne H)",H103*F103*5)</f>
        <v>saisir la quantité (colonne H)</v>
      </c>
      <c r="J103" s="219" t="str">
        <f aca="false">IF(OR(LEFT(E103,3)="HBV",LEFT(E103,3)="PHY",E103="PRA2",LEFT(E103,2)="ZI"),"Saisir obligatoirement le nombre de demandeurs","")</f>
        <v/>
      </c>
    </row>
    <row r="104" customFormat="false" ht="28.35" hidden="false" customHeight="true" outlineLevel="0" collapsed="false">
      <c r="A104" s="211" t="str">
        <f aca="false">LEFT(D104,7)</f>
        <v>GE_CHAN</v>
      </c>
      <c r="B104" s="212" t="str">
        <f aca="false">VLOOKUP(A104,Opérateur_Territoire!$B$2:$D$120,2,0)</f>
        <v>CA 55</v>
      </c>
      <c r="C104" s="213" t="str">
        <f aca="false">VLOOKUP(A104,Opérateur_Territoire!$B$2:$D$120,3,0)</f>
        <v>Marais de Chaumont devant Damvillers – Natura 2000</v>
      </c>
      <c r="D104" s="214" t="s">
        <v>1145</v>
      </c>
      <c r="E104" s="215" t="s">
        <v>1285</v>
      </c>
      <c r="F104" s="216" t="n">
        <f aca="false">VLOOKUP(E104,'liste MAEC'!$A$2:$C$63,3,0)</f>
        <v>358</v>
      </c>
      <c r="G104" s="217"/>
      <c r="H104" s="217"/>
      <c r="I104" s="218" t="str">
        <f aca="false">IF(OR(ISERROR(H104*F104*5)=1,H104=""),"saisir la quantité (colonne H)",H104*F104*5)</f>
        <v>saisir la quantité (colonne H)</v>
      </c>
      <c r="J104" s="219" t="str">
        <f aca="false">IF(OR(LEFT(E104,3)="HBV",LEFT(E104,3)="PHY",E104="PRA2",LEFT(E104,2)="ZI"),"Saisir obligatoirement le nombre de demandeurs","")</f>
        <v/>
      </c>
    </row>
    <row r="105" customFormat="false" ht="28.35" hidden="false" customHeight="true" outlineLevel="0" collapsed="false">
      <c r="A105" s="211" t="str">
        <f aca="false">LEFT(D105,7)</f>
        <v>GE_CHAN</v>
      </c>
      <c r="B105" s="212" t="str">
        <f aca="false">VLOOKUP(A105,Opérateur_Territoire!$B$2:$D$120,2,0)</f>
        <v>CA 55</v>
      </c>
      <c r="C105" s="213" t="str">
        <f aca="false">VLOOKUP(A105,Opérateur_Territoire!$B$2:$D$120,3,0)</f>
        <v>Marais de Chaumont devant Damvillers – Natura 2000</v>
      </c>
      <c r="D105" s="214" t="s">
        <v>855</v>
      </c>
      <c r="E105" s="215" t="s">
        <v>1289</v>
      </c>
      <c r="F105" s="216" t="n">
        <f aca="false">VLOOKUP(E105,'liste MAEC'!$A$2:$C$63,3,0)</f>
        <v>82</v>
      </c>
      <c r="G105" s="217"/>
      <c r="H105" s="217"/>
      <c r="I105" s="218" t="str">
        <f aca="false">IF(OR(ISERROR(H105*F105*5)=1,H105=""),"saisir la quantité (colonne H)",H105*F105*5)</f>
        <v>saisir la quantité (colonne H)</v>
      </c>
      <c r="J105" s="219" t="str">
        <f aca="false">IF(OR(LEFT(E105,3)="HBV",LEFT(E105,3)="PHY",E105="PRA2",LEFT(E105,2)="ZI"),"Saisir obligatoirement le nombre de demandeurs","")</f>
        <v/>
      </c>
    </row>
    <row r="106" customFormat="false" ht="28.35" hidden="false" customHeight="true" outlineLevel="0" collapsed="false">
      <c r="A106" s="211" t="str">
        <f aca="false">LEFT(D106,7)</f>
        <v>GE_CHAN</v>
      </c>
      <c r="B106" s="212" t="str">
        <f aca="false">VLOOKUP(A106,Opérateur_Territoire!$B$2:$D$120,2,0)</f>
        <v>CA 55</v>
      </c>
      <c r="C106" s="213" t="str">
        <f aca="false">VLOOKUP(A106,Opérateur_Territoire!$B$2:$D$120,3,0)</f>
        <v>Marais de Chaumont devant Damvillers – Natura 2000</v>
      </c>
      <c r="D106" s="214" t="s">
        <v>856</v>
      </c>
      <c r="E106" s="215" t="s">
        <v>1293</v>
      </c>
      <c r="F106" s="216" t="n">
        <f aca="false">VLOOKUP(E106,'liste MAEC'!$A$2:$C$63,3,0)</f>
        <v>145</v>
      </c>
      <c r="G106" s="217"/>
      <c r="H106" s="217"/>
      <c r="I106" s="218" t="str">
        <f aca="false">IF(OR(ISERROR(H106*F106*5)=1,H106=""),"saisir la quantité (colonne H)",H106*F106*5)</f>
        <v>saisir la quantité (colonne H)</v>
      </c>
      <c r="J106" s="219" t="str">
        <f aca="false">IF(OR(LEFT(E106,3)="HBV",LEFT(E106,3)="PHY",E106="PRA2",LEFT(E106,2)="ZI"),"Saisir obligatoirement le nombre de demandeurs","")</f>
        <v/>
      </c>
    </row>
    <row r="107" customFormat="false" ht="28.35" hidden="false" customHeight="true" outlineLevel="0" collapsed="false">
      <c r="A107" s="211" t="str">
        <f aca="false">LEFT(D107,7)</f>
        <v>GE_CHAN</v>
      </c>
      <c r="B107" s="212" t="str">
        <f aca="false">VLOOKUP(A107,Opérateur_Territoire!$B$2:$D$120,2,0)</f>
        <v>CA 55</v>
      </c>
      <c r="C107" s="213" t="str">
        <f aca="false">VLOOKUP(A107,Opérateur_Territoire!$B$2:$D$120,3,0)</f>
        <v>Marais de Chaumont devant Damvillers – Natura 2000</v>
      </c>
      <c r="D107" s="214" t="s">
        <v>857</v>
      </c>
      <c r="E107" s="215" t="s">
        <v>1297</v>
      </c>
      <c r="F107" s="216" t="n">
        <f aca="false">VLOOKUP(E107,'liste MAEC'!$A$2:$C$63,3,0)</f>
        <v>200</v>
      </c>
      <c r="G107" s="217"/>
      <c r="H107" s="217"/>
      <c r="I107" s="218" t="str">
        <f aca="false">IF(OR(ISERROR(H107*F107*5)=1,H107=""),"saisir la quantité (colonne H)",H107*F107*5)</f>
        <v>saisir la quantité (colonne H)</v>
      </c>
      <c r="J107" s="219" t="str">
        <f aca="false">IF(OR(LEFT(E107,3)="HBV",LEFT(E107,3)="PHY",E107="PRA2",LEFT(E107,2)="ZI"),"Saisir obligatoirement le nombre de demandeurs","")</f>
        <v/>
      </c>
    </row>
    <row r="108" customFormat="false" ht="28.35" hidden="false" customHeight="true" outlineLevel="0" collapsed="false">
      <c r="A108" s="211" t="str">
        <f aca="false">LEFT(D108,7)</f>
        <v>GE_CHAN</v>
      </c>
      <c r="B108" s="212" t="str">
        <f aca="false">VLOOKUP(A108,Opérateur_Territoire!$B$2:$D$120,2,0)</f>
        <v>CA 55</v>
      </c>
      <c r="C108" s="213" t="str">
        <f aca="false">VLOOKUP(A108,Opérateur_Territoire!$B$2:$D$120,3,0)</f>
        <v>Marais de Chaumont devant Damvillers – Natura 2000</v>
      </c>
      <c r="D108" s="214" t="s">
        <v>858</v>
      </c>
      <c r="E108" s="215" t="s">
        <v>1301</v>
      </c>
      <c r="F108" s="216" t="n">
        <f aca="false">VLOOKUP(E108,'liste MAEC'!$A$2:$C$63,3,0)</f>
        <v>254</v>
      </c>
      <c r="G108" s="217"/>
      <c r="H108" s="217"/>
      <c r="I108" s="218" t="str">
        <f aca="false">IF(OR(ISERROR(H108*F108*5)=1,H108=""),"saisir la quantité (colonne H)",H108*F108*5)</f>
        <v>saisir la quantité (colonne H)</v>
      </c>
      <c r="J108" s="219" t="str">
        <f aca="false">IF(OR(LEFT(E108,3)="HBV",LEFT(E108,3)="PHY",E108="PRA2",LEFT(E108,2)="ZI"),"Saisir obligatoirement le nombre de demandeurs","")</f>
        <v/>
      </c>
    </row>
    <row r="109" customFormat="false" ht="28.35" hidden="false" customHeight="true" outlineLevel="0" collapsed="false">
      <c r="A109" s="211" t="str">
        <f aca="false">LEFT(D109,7)</f>
        <v>GE_CHAN</v>
      </c>
      <c r="B109" s="212" t="str">
        <f aca="false">VLOOKUP(A109,Opérateur_Territoire!$B$2:$D$120,2,0)</f>
        <v>CA 55</v>
      </c>
      <c r="C109" s="213" t="str">
        <f aca="false">VLOOKUP(A109,Opérateur_Territoire!$B$2:$D$120,3,0)</f>
        <v>Marais de Chaumont devant Damvillers – Natura 2000</v>
      </c>
      <c r="D109" s="214" t="s">
        <v>859</v>
      </c>
      <c r="E109" s="215" t="s">
        <v>1313</v>
      </c>
      <c r="F109" s="216" t="n">
        <f aca="false">VLOOKUP(E109,'liste MAEC'!$A$2:$C$63,3,0)</f>
        <v>150</v>
      </c>
      <c r="G109" s="217"/>
      <c r="H109" s="217"/>
      <c r="I109" s="218" t="str">
        <f aca="false">IF(OR(ISERROR(H109*F109*5)=1,H109=""),"saisir la quantité (colonne H)",H109*F109*5)</f>
        <v>saisir la quantité (colonne H)</v>
      </c>
      <c r="J109" s="219" t="str">
        <f aca="false">IF(OR(LEFT(E109,3)="HBV",LEFT(E109,3)="PHY",E109="PRA2",LEFT(E109,2)="ZI"),"Saisir obligatoirement le nombre de demandeurs","")</f>
        <v/>
      </c>
    </row>
    <row r="110" customFormat="false" ht="28.35" hidden="false" customHeight="true" outlineLevel="0" collapsed="false">
      <c r="A110" s="211" t="str">
        <f aca="false">LEFT(D110,7)</f>
        <v>GE_CHVN</v>
      </c>
      <c r="B110" s="212" t="str">
        <f aca="false">VLOOKUP(A110,Opérateur_Territoire!$B$2:$D$120,2,0)</f>
        <v>CA 55</v>
      </c>
      <c r="C110" s="213" t="str">
        <f aca="false">VLOOKUP(A110,Opérateur_Territoire!$B$2:$D$120,3,0)</f>
        <v>Pelouses et vallons forestiers de Chauvoncourt – Natura 2000</v>
      </c>
      <c r="D110" s="214" t="s">
        <v>1146</v>
      </c>
      <c r="E110" s="215" t="s">
        <v>1282</v>
      </c>
      <c r="F110" s="216" t="n">
        <f aca="false">VLOOKUP(E110,'liste MAEC'!$A$2:$C$63,3,0)</f>
        <v>652</v>
      </c>
      <c r="G110" s="217"/>
      <c r="H110" s="217"/>
      <c r="I110" s="218" t="str">
        <f aca="false">IF(OR(ISERROR(H110*F110*5)=1,H110=""),"saisir la quantité (colonne H)",H110*F110*5)</f>
        <v>saisir la quantité (colonne H)</v>
      </c>
      <c r="J110" s="219" t="str">
        <f aca="false">IF(OR(LEFT(E110,3)="HBV",LEFT(E110,3)="PHY",E110="PRA2",LEFT(E110,2)="ZI"),"Saisir obligatoirement le nombre de demandeurs","")</f>
        <v/>
      </c>
    </row>
    <row r="111" customFormat="false" ht="28.35" hidden="false" customHeight="true" outlineLevel="0" collapsed="false">
      <c r="A111" s="211" t="str">
        <f aca="false">LEFT(D111,7)</f>
        <v>GE_CHVN</v>
      </c>
      <c r="B111" s="212" t="str">
        <f aca="false">VLOOKUP(A111,Opérateur_Territoire!$B$2:$D$120,2,0)</f>
        <v>CA 55</v>
      </c>
      <c r="C111" s="213" t="str">
        <f aca="false">VLOOKUP(A111,Opérateur_Territoire!$B$2:$D$120,3,0)</f>
        <v>Pelouses et vallons forestiers de Chauvoncourt – Natura 2000</v>
      </c>
      <c r="D111" s="214" t="s">
        <v>1147</v>
      </c>
      <c r="E111" s="215" t="s">
        <v>1285</v>
      </c>
      <c r="F111" s="216" t="n">
        <f aca="false">VLOOKUP(E111,'liste MAEC'!$A$2:$C$63,3,0)</f>
        <v>358</v>
      </c>
      <c r="G111" s="217"/>
      <c r="H111" s="217"/>
      <c r="I111" s="218" t="str">
        <f aca="false">IF(OR(ISERROR(H111*F111*5)=1,H111=""),"saisir la quantité (colonne H)",H111*F111*5)</f>
        <v>saisir la quantité (colonne H)</v>
      </c>
      <c r="J111" s="219" t="str">
        <f aca="false">IF(OR(LEFT(E111,3)="HBV",LEFT(E111,3)="PHY",E111="PRA2",LEFT(E111,2)="ZI"),"Saisir obligatoirement le nombre de demandeurs","")</f>
        <v/>
      </c>
    </row>
    <row r="112" customFormat="false" ht="28.35" hidden="false" customHeight="true" outlineLevel="0" collapsed="false">
      <c r="A112" s="211" t="str">
        <f aca="false">LEFT(D112,7)</f>
        <v>GE_CHVN</v>
      </c>
      <c r="B112" s="212" t="str">
        <f aca="false">VLOOKUP(A112,Opérateur_Territoire!$B$2:$D$120,2,0)</f>
        <v>CA 55</v>
      </c>
      <c r="C112" s="213" t="str">
        <f aca="false">VLOOKUP(A112,Opérateur_Territoire!$B$2:$D$120,3,0)</f>
        <v>Pelouses et vallons forestiers de Chauvoncourt – Natura 2000</v>
      </c>
      <c r="D112" s="214" t="s">
        <v>860</v>
      </c>
      <c r="E112" s="215" t="s">
        <v>1293</v>
      </c>
      <c r="F112" s="216" t="n">
        <f aca="false">VLOOKUP(E112,'liste MAEC'!$A$2:$C$63,3,0)</f>
        <v>145</v>
      </c>
      <c r="G112" s="217"/>
      <c r="H112" s="217"/>
      <c r="I112" s="218" t="str">
        <f aca="false">IF(OR(ISERROR(H112*F112*5)=1,H112=""),"saisir la quantité (colonne H)",H112*F112*5)</f>
        <v>saisir la quantité (colonne H)</v>
      </c>
      <c r="J112" s="219" t="str">
        <f aca="false">IF(OR(LEFT(E112,3)="HBV",LEFT(E112,3)="PHY",E112="PRA2",LEFT(E112,2)="ZI"),"Saisir obligatoirement le nombre de demandeurs","")</f>
        <v/>
      </c>
    </row>
    <row r="113" customFormat="false" ht="28.35" hidden="false" customHeight="true" outlineLevel="0" collapsed="false">
      <c r="A113" s="211" t="str">
        <f aca="false">LEFT(D113,7)</f>
        <v>GE_CHVN</v>
      </c>
      <c r="B113" s="212" t="str">
        <f aca="false">VLOOKUP(A113,Opérateur_Territoire!$B$2:$D$120,2,0)</f>
        <v>CA 55</v>
      </c>
      <c r="C113" s="213" t="str">
        <f aca="false">VLOOKUP(A113,Opérateur_Territoire!$B$2:$D$120,3,0)</f>
        <v>Pelouses et vallons forestiers de Chauvoncourt – Natura 2000</v>
      </c>
      <c r="D113" s="214" t="s">
        <v>861</v>
      </c>
      <c r="E113" s="215" t="s">
        <v>1297</v>
      </c>
      <c r="F113" s="216" t="n">
        <f aca="false">VLOOKUP(E113,'liste MAEC'!$A$2:$C$63,3,0)</f>
        <v>200</v>
      </c>
      <c r="G113" s="217"/>
      <c r="H113" s="217"/>
      <c r="I113" s="218" t="str">
        <f aca="false">IF(OR(ISERROR(H113*F113*5)=1,H113=""),"saisir la quantité (colonne H)",H113*F113*5)</f>
        <v>saisir la quantité (colonne H)</v>
      </c>
      <c r="J113" s="219" t="str">
        <f aca="false">IF(OR(LEFT(E113,3)="HBV",LEFT(E113,3)="PHY",E113="PRA2",LEFT(E113,2)="ZI"),"Saisir obligatoirement le nombre de demandeurs","")</f>
        <v/>
      </c>
    </row>
    <row r="114" customFormat="false" ht="28.35" hidden="false" customHeight="true" outlineLevel="0" collapsed="false">
      <c r="A114" s="211" t="str">
        <f aca="false">LEFT(D114,7)</f>
        <v>GE_CHVN</v>
      </c>
      <c r="B114" s="212" t="str">
        <f aca="false">VLOOKUP(A114,Opérateur_Territoire!$B$2:$D$120,2,0)</f>
        <v>CA 55</v>
      </c>
      <c r="C114" s="213" t="str">
        <f aca="false">VLOOKUP(A114,Opérateur_Territoire!$B$2:$D$120,3,0)</f>
        <v>Pelouses et vallons forestiers de Chauvoncourt – Natura 2000</v>
      </c>
      <c r="D114" s="214" t="s">
        <v>862</v>
      </c>
      <c r="E114" s="215" t="s">
        <v>1301</v>
      </c>
      <c r="F114" s="216" t="n">
        <f aca="false">VLOOKUP(E114,'liste MAEC'!$A$2:$C$63,3,0)</f>
        <v>254</v>
      </c>
      <c r="G114" s="217"/>
      <c r="H114" s="217"/>
      <c r="I114" s="218" t="str">
        <f aca="false">IF(OR(ISERROR(H114*F114*5)=1,H114=""),"saisir la quantité (colonne H)",H114*F114*5)</f>
        <v>saisir la quantité (colonne H)</v>
      </c>
      <c r="J114" s="219" t="str">
        <f aca="false">IF(OR(LEFT(E114,3)="HBV",LEFT(E114,3)="PHY",E114="PRA2",LEFT(E114,2)="ZI"),"Saisir obligatoirement le nombre de demandeurs","")</f>
        <v/>
      </c>
    </row>
    <row r="115" customFormat="false" ht="28.35" hidden="false" customHeight="true" outlineLevel="0" collapsed="false">
      <c r="A115" s="211" t="str">
        <f aca="false">LEFT(D115,7)</f>
        <v>GE_CHVN</v>
      </c>
      <c r="B115" s="212" t="str">
        <f aca="false">VLOOKUP(A115,Opérateur_Territoire!$B$2:$D$120,2,0)</f>
        <v>CA 55</v>
      </c>
      <c r="C115" s="213" t="str">
        <f aca="false">VLOOKUP(A115,Opérateur_Territoire!$B$2:$D$120,3,0)</f>
        <v>Pelouses et vallons forestiers de Chauvoncourt – Natura 2000</v>
      </c>
      <c r="D115" s="214" t="s">
        <v>863</v>
      </c>
      <c r="E115" s="215" t="s">
        <v>1313</v>
      </c>
      <c r="F115" s="216" t="n">
        <f aca="false">VLOOKUP(E115,'liste MAEC'!$A$2:$C$63,3,0)</f>
        <v>150</v>
      </c>
      <c r="G115" s="217"/>
      <c r="H115" s="217"/>
      <c r="I115" s="218" t="str">
        <f aca="false">IF(OR(ISERROR(H115*F115*5)=1,H115=""),"saisir la quantité (colonne H)",H115*F115*5)</f>
        <v>saisir la quantité (colonne H)</v>
      </c>
      <c r="J115" s="219" t="str">
        <f aca="false">IF(OR(LEFT(E115,3)="HBV",LEFT(E115,3)="PHY",E115="PRA2",LEFT(E115,2)="ZI"),"Saisir obligatoirement le nombre de demandeurs","")</f>
        <v/>
      </c>
    </row>
    <row r="116" customFormat="false" ht="28.35" hidden="false" customHeight="true" outlineLevel="0" collapsed="false">
      <c r="A116" s="211" t="str">
        <f aca="false">LEFT(D116,7)</f>
        <v>GE_CHVN</v>
      </c>
      <c r="B116" s="212" t="str">
        <f aca="false">VLOOKUP(A116,Opérateur_Territoire!$B$2:$D$120,2,0)</f>
        <v>CA 55</v>
      </c>
      <c r="C116" s="213" t="str">
        <f aca="false">VLOOKUP(A116,Opérateur_Territoire!$B$2:$D$120,3,0)</f>
        <v>Pelouses et vallons forestiers de Chauvoncourt – Natura 2000</v>
      </c>
      <c r="D116" s="214" t="s">
        <v>714</v>
      </c>
      <c r="E116" s="215" t="s">
        <v>1323</v>
      </c>
      <c r="F116" s="216" t="n">
        <f aca="false">VLOOKUP(E116,'liste MAEC'!$A$2:$C$63,3,0)</f>
        <v>51</v>
      </c>
      <c r="G116" s="217"/>
      <c r="H116" s="217"/>
      <c r="I116" s="218" t="str">
        <f aca="false">IF(OR(ISERROR(H116*F116*5)=1,H116=""),"saisir la quantité (colonne H)",H116*F116*5)</f>
        <v>saisir la quantité (colonne H)</v>
      </c>
      <c r="J116" s="219" t="str">
        <f aca="false">IF(OR(LEFT(E116,3)="HBV",LEFT(E116,3)="PHY",E116="PRA2",LEFT(E116,2)="ZI"),"Saisir obligatoirement le nombre de demandeurs","")</f>
        <v/>
      </c>
    </row>
    <row r="117" customFormat="false" ht="28.35" hidden="false" customHeight="true" outlineLevel="0" collapsed="false">
      <c r="A117" s="211" t="str">
        <f aca="false">LEFT(D117,7)</f>
        <v>GE_DEMN</v>
      </c>
      <c r="B117" s="212" t="str">
        <f aca="false">VLOOKUP(A117,Opérateur_Territoire!$B$2:$D$120,2,0)</f>
        <v>CA 55</v>
      </c>
      <c r="C117" s="213" t="str">
        <f aca="false">VLOOKUP(A117,Opérateur_Territoire!$B$2:$D$120,3,0)</f>
        <v>Bois de Demange, Saint-Joire – Natura 2000</v>
      </c>
      <c r="D117" s="214" t="s">
        <v>1148</v>
      </c>
      <c r="E117" s="215" t="s">
        <v>1282</v>
      </c>
      <c r="F117" s="216" t="n">
        <f aca="false">VLOOKUP(E117,'liste MAEC'!$A$2:$C$63,3,0)</f>
        <v>652</v>
      </c>
      <c r="G117" s="217"/>
      <c r="H117" s="217"/>
      <c r="I117" s="218" t="str">
        <f aca="false">IF(OR(ISERROR(H117*F117*5)=1,H117=""),"saisir la quantité (colonne H)",H117*F117*5)</f>
        <v>saisir la quantité (colonne H)</v>
      </c>
      <c r="J117" s="219" t="str">
        <f aca="false">IF(OR(LEFT(E117,3)="HBV",LEFT(E117,3)="PHY",E117="PRA2",LEFT(E117,2)="ZI"),"Saisir obligatoirement le nombre de demandeurs","")</f>
        <v/>
      </c>
    </row>
    <row r="118" customFormat="false" ht="28.35" hidden="false" customHeight="true" outlineLevel="0" collapsed="false">
      <c r="A118" s="211" t="str">
        <f aca="false">LEFT(D118,7)</f>
        <v>GE_DEMN</v>
      </c>
      <c r="B118" s="212" t="str">
        <f aca="false">VLOOKUP(A118,Opérateur_Territoire!$B$2:$D$120,2,0)</f>
        <v>CA 55</v>
      </c>
      <c r="C118" s="213" t="str">
        <f aca="false">VLOOKUP(A118,Opérateur_Territoire!$B$2:$D$120,3,0)</f>
        <v>Bois de Demange, Saint-Joire – Natura 2000</v>
      </c>
      <c r="D118" s="214" t="s">
        <v>1149</v>
      </c>
      <c r="E118" s="215" t="s">
        <v>1285</v>
      </c>
      <c r="F118" s="216" t="n">
        <f aca="false">VLOOKUP(E118,'liste MAEC'!$A$2:$C$63,3,0)</f>
        <v>358</v>
      </c>
      <c r="G118" s="217"/>
      <c r="H118" s="217"/>
      <c r="I118" s="218" t="str">
        <f aca="false">IF(OR(ISERROR(H118*F118*5)=1,H118=""),"saisir la quantité (colonne H)",H118*F118*5)</f>
        <v>saisir la quantité (colonne H)</v>
      </c>
      <c r="J118" s="219" t="str">
        <f aca="false">IF(OR(LEFT(E118,3)="HBV",LEFT(E118,3)="PHY",E118="PRA2",LEFT(E118,2)="ZI"),"Saisir obligatoirement le nombre de demandeurs","")</f>
        <v/>
      </c>
    </row>
    <row r="119" customFormat="false" ht="28.35" hidden="false" customHeight="true" outlineLevel="0" collapsed="false">
      <c r="A119" s="211" t="str">
        <f aca="false">LEFT(D119,7)</f>
        <v>GE_DEMN</v>
      </c>
      <c r="B119" s="212" t="str">
        <f aca="false">VLOOKUP(A119,Opérateur_Territoire!$B$2:$D$120,2,0)</f>
        <v>CA 55</v>
      </c>
      <c r="C119" s="213" t="str">
        <f aca="false">VLOOKUP(A119,Opérateur_Territoire!$B$2:$D$120,3,0)</f>
        <v>Bois de Demange, Saint-Joire – Natura 2000</v>
      </c>
      <c r="D119" s="214" t="s">
        <v>864</v>
      </c>
      <c r="E119" s="215" t="s">
        <v>1293</v>
      </c>
      <c r="F119" s="216" t="n">
        <f aca="false">VLOOKUP(E119,'liste MAEC'!$A$2:$C$63,3,0)</f>
        <v>145</v>
      </c>
      <c r="G119" s="217"/>
      <c r="H119" s="217"/>
      <c r="I119" s="218" t="str">
        <f aca="false">IF(OR(ISERROR(H119*F119*5)=1,H119=""),"saisir la quantité (colonne H)",H119*F119*5)</f>
        <v>saisir la quantité (colonne H)</v>
      </c>
      <c r="J119" s="219" t="str">
        <f aca="false">IF(OR(LEFT(E119,3)="HBV",LEFT(E119,3)="PHY",E119="PRA2",LEFT(E119,2)="ZI"),"Saisir obligatoirement le nombre de demandeurs","")</f>
        <v/>
      </c>
    </row>
    <row r="120" customFormat="false" ht="28.35" hidden="false" customHeight="true" outlineLevel="0" collapsed="false">
      <c r="A120" s="211" t="str">
        <f aca="false">LEFT(D120,7)</f>
        <v>GE_DEMN</v>
      </c>
      <c r="B120" s="212" t="str">
        <f aca="false">VLOOKUP(A120,Opérateur_Territoire!$B$2:$D$120,2,0)</f>
        <v>CA 55</v>
      </c>
      <c r="C120" s="213" t="str">
        <f aca="false">VLOOKUP(A120,Opérateur_Territoire!$B$2:$D$120,3,0)</f>
        <v>Bois de Demange, Saint-Joire – Natura 2000</v>
      </c>
      <c r="D120" s="214" t="s">
        <v>865</v>
      </c>
      <c r="E120" s="215" t="s">
        <v>1297</v>
      </c>
      <c r="F120" s="216" t="n">
        <f aca="false">VLOOKUP(E120,'liste MAEC'!$A$2:$C$63,3,0)</f>
        <v>200</v>
      </c>
      <c r="G120" s="217"/>
      <c r="H120" s="217"/>
      <c r="I120" s="218" t="str">
        <f aca="false">IF(OR(ISERROR(H120*F120*5)=1,H120=""),"saisir la quantité (colonne H)",H120*F120*5)</f>
        <v>saisir la quantité (colonne H)</v>
      </c>
      <c r="J120" s="219" t="str">
        <f aca="false">IF(OR(LEFT(E120,3)="HBV",LEFT(E120,3)="PHY",E120="PRA2",LEFT(E120,2)="ZI"),"Saisir obligatoirement le nombre de demandeurs","")</f>
        <v/>
      </c>
    </row>
    <row r="121" customFormat="false" ht="28.35" hidden="false" customHeight="true" outlineLevel="0" collapsed="false">
      <c r="A121" s="211" t="str">
        <f aca="false">LEFT(D121,7)</f>
        <v>GE_DEMN</v>
      </c>
      <c r="B121" s="212" t="str">
        <f aca="false">VLOOKUP(A121,Opérateur_Territoire!$B$2:$D$120,2,0)</f>
        <v>CA 55</v>
      </c>
      <c r="C121" s="213" t="str">
        <f aca="false">VLOOKUP(A121,Opérateur_Territoire!$B$2:$D$120,3,0)</f>
        <v>Bois de Demange, Saint-Joire – Natura 2000</v>
      </c>
      <c r="D121" s="214" t="s">
        <v>866</v>
      </c>
      <c r="E121" s="215" t="s">
        <v>1301</v>
      </c>
      <c r="F121" s="216" t="n">
        <f aca="false">VLOOKUP(E121,'liste MAEC'!$A$2:$C$63,3,0)</f>
        <v>254</v>
      </c>
      <c r="G121" s="217"/>
      <c r="H121" s="217"/>
      <c r="I121" s="218" t="str">
        <f aca="false">IF(OR(ISERROR(H121*F121*5)=1,H121=""),"saisir la quantité (colonne H)",H121*F121*5)</f>
        <v>saisir la quantité (colonne H)</v>
      </c>
      <c r="J121" s="219" t="str">
        <f aca="false">IF(OR(LEFT(E121,3)="HBV",LEFT(E121,3)="PHY",E121="PRA2",LEFT(E121,2)="ZI"),"Saisir obligatoirement le nombre de demandeurs","")</f>
        <v/>
      </c>
    </row>
    <row r="122" customFormat="false" ht="28.35" hidden="false" customHeight="true" outlineLevel="0" collapsed="false">
      <c r="A122" s="211" t="str">
        <f aca="false">LEFT(D122,7)</f>
        <v>GE_DEMN</v>
      </c>
      <c r="B122" s="212" t="str">
        <f aca="false">VLOOKUP(A122,Opérateur_Territoire!$B$2:$D$120,2,0)</f>
        <v>CA 55</v>
      </c>
      <c r="C122" s="213" t="str">
        <f aca="false">VLOOKUP(A122,Opérateur_Territoire!$B$2:$D$120,3,0)</f>
        <v>Bois de Demange, Saint-Joire – Natura 2000</v>
      </c>
      <c r="D122" s="214" t="s">
        <v>867</v>
      </c>
      <c r="E122" s="215" t="s">
        <v>1313</v>
      </c>
      <c r="F122" s="216" t="n">
        <f aca="false">VLOOKUP(E122,'liste MAEC'!$A$2:$C$63,3,0)</f>
        <v>150</v>
      </c>
      <c r="G122" s="217"/>
      <c r="H122" s="217"/>
      <c r="I122" s="218" t="str">
        <f aca="false">IF(OR(ISERROR(H122*F122*5)=1,H122=""),"saisir la quantité (colonne H)",H122*F122*5)</f>
        <v>saisir la quantité (colonne H)</v>
      </c>
      <c r="J122" s="219" t="str">
        <f aca="false">IF(OR(LEFT(E122,3)="HBV",LEFT(E122,3)="PHY",E122="PRA2",LEFT(E122,2)="ZI"),"Saisir obligatoirement le nombre de demandeurs","")</f>
        <v/>
      </c>
    </row>
    <row r="123" customFormat="false" ht="28.35" hidden="false" customHeight="true" outlineLevel="0" collapsed="false">
      <c r="A123" s="211" t="str">
        <f aca="false">LEFT(D123,7)</f>
        <v>GE_DEMN</v>
      </c>
      <c r="B123" s="212" t="str">
        <f aca="false">VLOOKUP(A123,Opérateur_Territoire!$B$2:$D$120,2,0)</f>
        <v>CA 55</v>
      </c>
      <c r="C123" s="213" t="str">
        <f aca="false">VLOOKUP(A123,Opérateur_Territoire!$B$2:$D$120,3,0)</f>
        <v>Bois de Demange, Saint-Joire – Natura 2000</v>
      </c>
      <c r="D123" s="214" t="s">
        <v>715</v>
      </c>
      <c r="E123" s="215" t="s">
        <v>1323</v>
      </c>
      <c r="F123" s="216" t="n">
        <f aca="false">VLOOKUP(E123,'liste MAEC'!$A$2:$C$63,3,0)</f>
        <v>51</v>
      </c>
      <c r="G123" s="217"/>
      <c r="H123" s="217"/>
      <c r="I123" s="218" t="str">
        <f aca="false">IF(OR(ISERROR(H123*F123*5)=1,H123=""),"saisir la quantité (colonne H)",H123*F123*5)</f>
        <v>saisir la quantité (colonne H)</v>
      </c>
      <c r="J123" s="219" t="str">
        <f aca="false">IF(OR(LEFT(E123,3)="HBV",LEFT(E123,3)="PHY",E123="PRA2",LEFT(E123,2)="ZI"),"Saisir obligatoirement le nombre de demandeurs","")</f>
        <v/>
      </c>
    </row>
    <row r="124" customFormat="false" ht="28.35" hidden="false" customHeight="true" outlineLevel="0" collapsed="false">
      <c r="A124" s="211" t="str">
        <f aca="false">LEFT(D124,7)</f>
        <v>GE_PAGN</v>
      </c>
      <c r="B124" s="212" t="str">
        <f aca="false">VLOOKUP(A124,Opérateur_Territoire!$B$2:$D$120,2,0)</f>
        <v>CA 55</v>
      </c>
      <c r="C124" s="213" t="str">
        <f aca="false">VLOOKUP(A124,Opérateur_Territoire!$B$2:$D$120,3,0)</f>
        <v>Marais de Pagny-sur-Meuse – Natura 2000</v>
      </c>
      <c r="D124" s="214" t="s">
        <v>1150</v>
      </c>
      <c r="E124" s="215" t="s">
        <v>1282</v>
      </c>
      <c r="F124" s="216" t="n">
        <f aca="false">VLOOKUP(E124,'liste MAEC'!$A$2:$C$63,3,0)</f>
        <v>652</v>
      </c>
      <c r="G124" s="217"/>
      <c r="H124" s="217"/>
      <c r="I124" s="218" t="str">
        <f aca="false">IF(OR(ISERROR(H124*F124*5)=1,H124=""),"saisir la quantité (colonne H)",H124*F124*5)</f>
        <v>saisir la quantité (colonne H)</v>
      </c>
      <c r="J124" s="219" t="str">
        <f aca="false">IF(OR(LEFT(E124,3)="HBV",LEFT(E124,3)="PHY",E124="PRA2",LEFT(E124,2)="ZI"),"Saisir obligatoirement le nombre de demandeurs","")</f>
        <v/>
      </c>
    </row>
    <row r="125" customFormat="false" ht="28.35" hidden="false" customHeight="true" outlineLevel="0" collapsed="false">
      <c r="A125" s="211" t="str">
        <f aca="false">LEFT(D125,7)</f>
        <v>GE_PAGN</v>
      </c>
      <c r="B125" s="212" t="str">
        <f aca="false">VLOOKUP(A125,Opérateur_Territoire!$B$2:$D$120,2,0)</f>
        <v>CA 55</v>
      </c>
      <c r="C125" s="213" t="str">
        <f aca="false">VLOOKUP(A125,Opérateur_Territoire!$B$2:$D$120,3,0)</f>
        <v>Marais de Pagny-sur-Meuse – Natura 2000</v>
      </c>
      <c r="D125" s="214" t="s">
        <v>1151</v>
      </c>
      <c r="E125" s="215" t="s">
        <v>1285</v>
      </c>
      <c r="F125" s="216" t="n">
        <f aca="false">VLOOKUP(E125,'liste MAEC'!$A$2:$C$63,3,0)</f>
        <v>358</v>
      </c>
      <c r="G125" s="217"/>
      <c r="H125" s="217"/>
      <c r="I125" s="218" t="str">
        <f aca="false">IF(OR(ISERROR(H125*F125*5)=1,H125=""),"saisir la quantité (colonne H)",H125*F125*5)</f>
        <v>saisir la quantité (colonne H)</v>
      </c>
      <c r="J125" s="219" t="str">
        <f aca="false">IF(OR(LEFT(E125,3)="HBV",LEFT(E125,3)="PHY",E125="PRA2",LEFT(E125,2)="ZI"),"Saisir obligatoirement le nombre de demandeurs","")</f>
        <v/>
      </c>
    </row>
    <row r="126" customFormat="false" ht="28.35" hidden="false" customHeight="true" outlineLevel="0" collapsed="false">
      <c r="A126" s="211" t="str">
        <f aca="false">LEFT(D126,7)</f>
        <v>GE_PAGN</v>
      </c>
      <c r="B126" s="212" t="str">
        <f aca="false">VLOOKUP(A126,Opérateur_Territoire!$B$2:$D$120,2,0)</f>
        <v>CA 55</v>
      </c>
      <c r="C126" s="213" t="str">
        <f aca="false">VLOOKUP(A126,Opérateur_Territoire!$B$2:$D$120,3,0)</f>
        <v>Marais de Pagny-sur-Meuse – Natura 2000</v>
      </c>
      <c r="D126" s="214" t="s">
        <v>868</v>
      </c>
      <c r="E126" s="215" t="s">
        <v>1289</v>
      </c>
      <c r="F126" s="216" t="n">
        <f aca="false">VLOOKUP(E126,'liste MAEC'!$A$2:$C$63,3,0)</f>
        <v>82</v>
      </c>
      <c r="G126" s="217"/>
      <c r="H126" s="217"/>
      <c r="I126" s="218" t="str">
        <f aca="false">IF(OR(ISERROR(H126*F126*5)=1,H126=""),"saisir la quantité (colonne H)",H126*F126*5)</f>
        <v>saisir la quantité (colonne H)</v>
      </c>
      <c r="J126" s="219" t="str">
        <f aca="false">IF(OR(LEFT(E126,3)="HBV",LEFT(E126,3)="PHY",E126="PRA2",LEFT(E126,2)="ZI"),"Saisir obligatoirement le nombre de demandeurs","")</f>
        <v/>
      </c>
    </row>
    <row r="127" customFormat="false" ht="28.35" hidden="false" customHeight="true" outlineLevel="0" collapsed="false">
      <c r="A127" s="211" t="str">
        <f aca="false">LEFT(D127,7)</f>
        <v>GE_PAGN</v>
      </c>
      <c r="B127" s="212" t="str">
        <f aca="false">VLOOKUP(A127,Opérateur_Territoire!$B$2:$D$120,2,0)</f>
        <v>CA 55</v>
      </c>
      <c r="C127" s="213" t="str">
        <f aca="false">VLOOKUP(A127,Opérateur_Territoire!$B$2:$D$120,3,0)</f>
        <v>Marais de Pagny-sur-Meuse – Natura 2000</v>
      </c>
      <c r="D127" s="214" t="s">
        <v>869</v>
      </c>
      <c r="E127" s="215" t="s">
        <v>1293</v>
      </c>
      <c r="F127" s="216" t="n">
        <f aca="false">VLOOKUP(E127,'liste MAEC'!$A$2:$C$63,3,0)</f>
        <v>145</v>
      </c>
      <c r="G127" s="217"/>
      <c r="H127" s="217"/>
      <c r="I127" s="218" t="str">
        <f aca="false">IF(OR(ISERROR(H127*F127*5)=1,H127=""),"saisir la quantité (colonne H)",H127*F127*5)</f>
        <v>saisir la quantité (colonne H)</v>
      </c>
      <c r="J127" s="219" t="str">
        <f aca="false">IF(OR(LEFT(E127,3)="HBV",LEFT(E127,3)="PHY",E127="PRA2",LEFT(E127,2)="ZI"),"Saisir obligatoirement le nombre de demandeurs","")</f>
        <v/>
      </c>
    </row>
    <row r="128" customFormat="false" ht="28.35" hidden="false" customHeight="true" outlineLevel="0" collapsed="false">
      <c r="A128" s="211" t="str">
        <f aca="false">LEFT(D128,7)</f>
        <v>GE_PAGN</v>
      </c>
      <c r="B128" s="212" t="str">
        <f aca="false">VLOOKUP(A128,Opérateur_Territoire!$B$2:$D$120,2,0)</f>
        <v>CA 55</v>
      </c>
      <c r="C128" s="213" t="str">
        <f aca="false">VLOOKUP(A128,Opérateur_Territoire!$B$2:$D$120,3,0)</f>
        <v>Marais de Pagny-sur-Meuse – Natura 2000</v>
      </c>
      <c r="D128" s="214" t="s">
        <v>870</v>
      </c>
      <c r="E128" s="215" t="s">
        <v>1297</v>
      </c>
      <c r="F128" s="216" t="n">
        <f aca="false">VLOOKUP(E128,'liste MAEC'!$A$2:$C$63,3,0)</f>
        <v>200</v>
      </c>
      <c r="G128" s="217"/>
      <c r="H128" s="217"/>
      <c r="I128" s="218" t="str">
        <f aca="false">IF(OR(ISERROR(H128*F128*5)=1,H128=""),"saisir la quantité (colonne H)",H128*F128*5)</f>
        <v>saisir la quantité (colonne H)</v>
      </c>
      <c r="J128" s="219" t="str">
        <f aca="false">IF(OR(LEFT(E128,3)="HBV",LEFT(E128,3)="PHY",E128="PRA2",LEFT(E128,2)="ZI"),"Saisir obligatoirement le nombre de demandeurs","")</f>
        <v/>
      </c>
    </row>
    <row r="129" customFormat="false" ht="28.35" hidden="false" customHeight="true" outlineLevel="0" collapsed="false">
      <c r="A129" s="211" t="str">
        <f aca="false">LEFT(D129,7)</f>
        <v>GE_PAGN</v>
      </c>
      <c r="B129" s="212" t="str">
        <f aca="false">VLOOKUP(A129,Opérateur_Territoire!$B$2:$D$120,2,0)</f>
        <v>CA 55</v>
      </c>
      <c r="C129" s="213" t="str">
        <f aca="false">VLOOKUP(A129,Opérateur_Territoire!$B$2:$D$120,3,0)</f>
        <v>Marais de Pagny-sur-Meuse – Natura 2000</v>
      </c>
      <c r="D129" s="214" t="s">
        <v>871</v>
      </c>
      <c r="E129" s="215" t="s">
        <v>1301</v>
      </c>
      <c r="F129" s="216" t="n">
        <f aca="false">VLOOKUP(E129,'liste MAEC'!$A$2:$C$63,3,0)</f>
        <v>254</v>
      </c>
      <c r="G129" s="217"/>
      <c r="H129" s="217"/>
      <c r="I129" s="218" t="str">
        <f aca="false">IF(OR(ISERROR(H129*F129*5)=1,H129=""),"saisir la quantité (colonne H)",H129*F129*5)</f>
        <v>saisir la quantité (colonne H)</v>
      </c>
      <c r="J129" s="219" t="str">
        <f aca="false">IF(OR(LEFT(E129,3)="HBV",LEFT(E129,3)="PHY",E129="PRA2",LEFT(E129,2)="ZI"),"Saisir obligatoirement le nombre de demandeurs","")</f>
        <v/>
      </c>
    </row>
    <row r="130" customFormat="false" ht="28.35" hidden="false" customHeight="true" outlineLevel="0" collapsed="false">
      <c r="A130" s="211" t="str">
        <f aca="false">LEFT(D130,7)</f>
        <v>GE_PAGN</v>
      </c>
      <c r="B130" s="212" t="str">
        <f aca="false">VLOOKUP(A130,Opérateur_Territoire!$B$2:$D$120,2,0)</f>
        <v>CA 55</v>
      </c>
      <c r="C130" s="213" t="str">
        <f aca="false">VLOOKUP(A130,Opérateur_Territoire!$B$2:$D$120,3,0)</f>
        <v>Marais de Pagny-sur-Meuse – Natura 2000</v>
      </c>
      <c r="D130" s="214" t="s">
        <v>872</v>
      </c>
      <c r="E130" s="215" t="s">
        <v>1313</v>
      </c>
      <c r="F130" s="216" t="n">
        <f aca="false">VLOOKUP(E130,'liste MAEC'!$A$2:$C$63,3,0)</f>
        <v>150</v>
      </c>
      <c r="G130" s="217"/>
      <c r="H130" s="217"/>
      <c r="I130" s="218" t="str">
        <f aca="false">IF(OR(ISERROR(H130*F130*5)=1,H130=""),"saisir la quantité (colonne H)",H130*F130*5)</f>
        <v>saisir la quantité (colonne H)</v>
      </c>
      <c r="J130" s="219" t="str">
        <f aca="false">IF(OR(LEFT(E130,3)="HBV",LEFT(E130,3)="PHY",E130="PRA2",LEFT(E130,2)="ZI"),"Saisir obligatoirement le nombre de demandeurs","")</f>
        <v/>
      </c>
    </row>
    <row r="131" customFormat="false" ht="28.35" hidden="false" customHeight="true" outlineLevel="0" collapsed="false">
      <c r="A131" s="211" t="str">
        <f aca="false">LEFT(D131,7)</f>
        <v>GE_SPIN</v>
      </c>
      <c r="B131" s="212" t="str">
        <f aca="false">VLOOKUP(A131,Opérateur_Territoire!$B$2:$D$120,2,0)</f>
        <v>CA 55</v>
      </c>
      <c r="C131" s="213" t="str">
        <f aca="false">VLOOKUP(A131,Opérateur_Territoire!$B$2:$D$120,3,0)</f>
        <v>Forêts et zones humides du pays de Spincourt – Natura 2000</v>
      </c>
      <c r="D131" s="214" t="s">
        <v>1152</v>
      </c>
      <c r="E131" s="215" t="s">
        <v>1282</v>
      </c>
      <c r="F131" s="216" t="n">
        <f aca="false">VLOOKUP(E131,'liste MAEC'!$A$2:$C$63,3,0)</f>
        <v>652</v>
      </c>
      <c r="G131" s="217"/>
      <c r="H131" s="217"/>
      <c r="I131" s="218" t="str">
        <f aca="false">IF(OR(ISERROR(H131*F131*5)=1,H131=""),"saisir la quantité (colonne H)",H131*F131*5)</f>
        <v>saisir la quantité (colonne H)</v>
      </c>
      <c r="J131" s="219" t="str">
        <f aca="false">IF(OR(LEFT(E131,3)="HBV",LEFT(E131,3)="PHY",E131="PRA2",LEFT(E131,2)="ZI"),"Saisir obligatoirement le nombre de demandeurs","")</f>
        <v/>
      </c>
    </row>
    <row r="132" customFormat="false" ht="28.35" hidden="false" customHeight="true" outlineLevel="0" collapsed="false">
      <c r="A132" s="211" t="str">
        <f aca="false">LEFT(D132,7)</f>
        <v>GE_SPIN</v>
      </c>
      <c r="B132" s="212" t="str">
        <f aca="false">VLOOKUP(A132,Opérateur_Territoire!$B$2:$D$120,2,0)</f>
        <v>CA 55</v>
      </c>
      <c r="C132" s="213" t="str">
        <f aca="false">VLOOKUP(A132,Opérateur_Territoire!$B$2:$D$120,3,0)</f>
        <v>Forêts et zones humides du pays de Spincourt – Natura 2000</v>
      </c>
      <c r="D132" s="214" t="s">
        <v>1153</v>
      </c>
      <c r="E132" s="215" t="s">
        <v>1285</v>
      </c>
      <c r="F132" s="216" t="n">
        <f aca="false">VLOOKUP(E132,'liste MAEC'!$A$2:$C$63,3,0)</f>
        <v>358</v>
      </c>
      <c r="G132" s="217"/>
      <c r="H132" s="217"/>
      <c r="I132" s="218" t="str">
        <f aca="false">IF(OR(ISERROR(H132*F132*5)=1,H132=""),"saisir la quantité (colonne H)",H132*F132*5)</f>
        <v>saisir la quantité (colonne H)</v>
      </c>
      <c r="J132" s="219" t="str">
        <f aca="false">IF(OR(LEFT(E132,3)="HBV",LEFT(E132,3)="PHY",E132="PRA2",LEFT(E132,2)="ZI"),"Saisir obligatoirement le nombre de demandeurs","")</f>
        <v/>
      </c>
    </row>
    <row r="133" customFormat="false" ht="28.35" hidden="false" customHeight="true" outlineLevel="0" collapsed="false">
      <c r="A133" s="211" t="str">
        <f aca="false">LEFT(D133,7)</f>
        <v>GE_SPIN</v>
      </c>
      <c r="B133" s="212" t="str">
        <f aca="false">VLOOKUP(A133,Opérateur_Territoire!$B$2:$D$120,2,0)</f>
        <v>CA 55</v>
      </c>
      <c r="C133" s="213" t="str">
        <f aca="false">VLOOKUP(A133,Opérateur_Territoire!$B$2:$D$120,3,0)</f>
        <v>Forêts et zones humides du pays de Spincourt – Natura 2000</v>
      </c>
      <c r="D133" s="214" t="s">
        <v>873</v>
      </c>
      <c r="E133" s="215" t="s">
        <v>1289</v>
      </c>
      <c r="F133" s="216" t="n">
        <f aca="false">VLOOKUP(E133,'liste MAEC'!$A$2:$C$63,3,0)</f>
        <v>82</v>
      </c>
      <c r="G133" s="217"/>
      <c r="H133" s="217"/>
      <c r="I133" s="218" t="str">
        <f aca="false">IF(OR(ISERROR(H133*F133*5)=1,H133=""),"saisir la quantité (colonne H)",H133*F133*5)</f>
        <v>saisir la quantité (colonne H)</v>
      </c>
      <c r="J133" s="219" t="str">
        <f aca="false">IF(OR(LEFT(E133,3)="HBV",LEFT(E133,3)="PHY",E133="PRA2",LEFT(E133,2)="ZI"),"Saisir obligatoirement le nombre de demandeurs","")</f>
        <v/>
      </c>
    </row>
    <row r="134" customFormat="false" ht="28.35" hidden="false" customHeight="true" outlineLevel="0" collapsed="false">
      <c r="A134" s="211" t="str">
        <f aca="false">LEFT(D134,7)</f>
        <v>GE_SPIN</v>
      </c>
      <c r="B134" s="212" t="str">
        <f aca="false">VLOOKUP(A134,Opérateur_Territoire!$B$2:$D$120,2,0)</f>
        <v>CA 55</v>
      </c>
      <c r="C134" s="213" t="str">
        <f aca="false">VLOOKUP(A134,Opérateur_Territoire!$B$2:$D$120,3,0)</f>
        <v>Forêts et zones humides du pays de Spincourt – Natura 2000</v>
      </c>
      <c r="D134" s="214" t="s">
        <v>874</v>
      </c>
      <c r="E134" s="215" t="s">
        <v>1293</v>
      </c>
      <c r="F134" s="216" t="n">
        <f aca="false">VLOOKUP(E134,'liste MAEC'!$A$2:$C$63,3,0)</f>
        <v>145</v>
      </c>
      <c r="G134" s="217"/>
      <c r="H134" s="217"/>
      <c r="I134" s="218" t="str">
        <f aca="false">IF(OR(ISERROR(H134*F134*5)=1,H134=""),"saisir la quantité (colonne H)",H134*F134*5)</f>
        <v>saisir la quantité (colonne H)</v>
      </c>
      <c r="J134" s="219" t="str">
        <f aca="false">IF(OR(LEFT(E134,3)="HBV",LEFT(E134,3)="PHY",E134="PRA2",LEFT(E134,2)="ZI"),"Saisir obligatoirement le nombre de demandeurs","")</f>
        <v/>
      </c>
    </row>
    <row r="135" customFormat="false" ht="28.35" hidden="false" customHeight="true" outlineLevel="0" collapsed="false">
      <c r="A135" s="211" t="str">
        <f aca="false">LEFT(D135,7)</f>
        <v>GE_SPIN</v>
      </c>
      <c r="B135" s="212" t="str">
        <f aca="false">VLOOKUP(A135,Opérateur_Territoire!$B$2:$D$120,2,0)</f>
        <v>CA 55</v>
      </c>
      <c r="C135" s="213" t="str">
        <f aca="false">VLOOKUP(A135,Opérateur_Territoire!$B$2:$D$120,3,0)</f>
        <v>Forêts et zones humides du pays de Spincourt – Natura 2000</v>
      </c>
      <c r="D135" s="214" t="s">
        <v>875</v>
      </c>
      <c r="E135" s="215" t="s">
        <v>1297</v>
      </c>
      <c r="F135" s="216" t="n">
        <f aca="false">VLOOKUP(E135,'liste MAEC'!$A$2:$C$63,3,0)</f>
        <v>200</v>
      </c>
      <c r="G135" s="217"/>
      <c r="H135" s="217"/>
      <c r="I135" s="218" t="str">
        <f aca="false">IF(OR(ISERROR(H135*F135*5)=1,H135=""),"saisir la quantité (colonne H)",H135*F135*5)</f>
        <v>saisir la quantité (colonne H)</v>
      </c>
      <c r="J135" s="219" t="str">
        <f aca="false">IF(OR(LEFT(E135,3)="HBV",LEFT(E135,3)="PHY",E135="PRA2",LEFT(E135,2)="ZI"),"Saisir obligatoirement le nombre de demandeurs","")</f>
        <v/>
      </c>
    </row>
    <row r="136" customFormat="false" ht="28.35" hidden="false" customHeight="true" outlineLevel="0" collapsed="false">
      <c r="A136" s="211" t="str">
        <f aca="false">LEFT(D136,7)</f>
        <v>GE_SPIN</v>
      </c>
      <c r="B136" s="212" t="str">
        <f aca="false">VLOOKUP(A136,Opérateur_Territoire!$B$2:$D$120,2,0)</f>
        <v>CA 55</v>
      </c>
      <c r="C136" s="213" t="str">
        <f aca="false">VLOOKUP(A136,Opérateur_Territoire!$B$2:$D$120,3,0)</f>
        <v>Forêts et zones humides du pays de Spincourt – Natura 2000</v>
      </c>
      <c r="D136" s="214" t="s">
        <v>876</v>
      </c>
      <c r="E136" s="215" t="s">
        <v>1301</v>
      </c>
      <c r="F136" s="216" t="n">
        <f aca="false">VLOOKUP(E136,'liste MAEC'!$A$2:$C$63,3,0)</f>
        <v>254</v>
      </c>
      <c r="G136" s="217"/>
      <c r="H136" s="217"/>
      <c r="I136" s="218" t="str">
        <f aca="false">IF(OR(ISERROR(H136*F136*5)=1,H136=""),"saisir la quantité (colonne H)",H136*F136*5)</f>
        <v>saisir la quantité (colonne H)</v>
      </c>
      <c r="J136" s="219" t="str">
        <f aca="false">IF(OR(LEFT(E136,3)="HBV",LEFT(E136,3)="PHY",E136="PRA2",LEFT(E136,2)="ZI"),"Saisir obligatoirement le nombre de demandeurs","")</f>
        <v/>
      </c>
    </row>
    <row r="137" customFormat="false" ht="28.35" hidden="false" customHeight="true" outlineLevel="0" collapsed="false">
      <c r="A137" s="211" t="str">
        <f aca="false">LEFT(D137,7)</f>
        <v>GE_SPIN</v>
      </c>
      <c r="B137" s="212" t="str">
        <f aca="false">VLOOKUP(A137,Opérateur_Territoire!$B$2:$D$120,2,0)</f>
        <v>CA 55</v>
      </c>
      <c r="C137" s="213" t="str">
        <f aca="false">VLOOKUP(A137,Opérateur_Territoire!$B$2:$D$120,3,0)</f>
        <v>Forêts et zones humides du pays de Spincourt – Natura 2000</v>
      </c>
      <c r="D137" s="214" t="s">
        <v>877</v>
      </c>
      <c r="E137" s="215" t="s">
        <v>1313</v>
      </c>
      <c r="F137" s="216" t="n">
        <f aca="false">VLOOKUP(E137,'liste MAEC'!$A$2:$C$63,3,0)</f>
        <v>150</v>
      </c>
      <c r="G137" s="217"/>
      <c r="H137" s="217"/>
      <c r="I137" s="218" t="str">
        <f aca="false">IF(OR(ISERROR(H137*F137*5)=1,H137=""),"saisir la quantité (colonne H)",H137*F137*5)</f>
        <v>saisir la quantité (colonne H)</v>
      </c>
      <c r="J137" s="219" t="str">
        <f aca="false">IF(OR(LEFT(E137,3)="HBV",LEFT(E137,3)="PHY",E137="PRA2",LEFT(E137,2)="ZI"),"Saisir obligatoirement le nombre de demandeurs","")</f>
        <v/>
      </c>
    </row>
    <row r="138" customFormat="false" ht="28.35" hidden="false" customHeight="true" outlineLevel="0" collapsed="false">
      <c r="A138" s="211" t="str">
        <f aca="false">LEFT(D138,7)</f>
        <v>GE_SPIN</v>
      </c>
      <c r="B138" s="212" t="str">
        <f aca="false">VLOOKUP(A138,Opérateur_Territoire!$B$2:$D$120,2,0)</f>
        <v>CA 55</v>
      </c>
      <c r="C138" s="213" t="str">
        <f aca="false">VLOOKUP(A138,Opérateur_Territoire!$B$2:$D$120,3,0)</f>
        <v>Forêts et zones humides du pays de Spincourt – Natura 2000</v>
      </c>
      <c r="D138" s="214" t="s">
        <v>716</v>
      </c>
      <c r="E138" s="215" t="s">
        <v>1323</v>
      </c>
      <c r="F138" s="216" t="n">
        <f aca="false">VLOOKUP(E138,'liste MAEC'!$A$2:$C$63,3,0)</f>
        <v>51</v>
      </c>
      <c r="G138" s="217"/>
      <c r="H138" s="217"/>
      <c r="I138" s="218" t="str">
        <f aca="false">IF(OR(ISERROR(H138*F138*5)=1,H138=""),"saisir la quantité (colonne H)",H138*F138*5)</f>
        <v>saisir la quantité (colonne H)</v>
      </c>
      <c r="J138" s="219" t="str">
        <f aca="false">IF(OR(LEFT(E138,3)="HBV",LEFT(E138,3)="PHY",E138="PRA2",LEFT(E138,2)="ZI"),"Saisir obligatoirement le nombre de demandeurs","")</f>
        <v/>
      </c>
    </row>
    <row r="139" customFormat="false" ht="28.35" hidden="false" customHeight="true" outlineLevel="0" collapsed="false">
      <c r="A139" s="211" t="str">
        <f aca="false">LEFT(D139,7)</f>
        <v>GE_571H</v>
      </c>
      <c r="B139" s="212" t="str">
        <f aca="false">VLOOKUP(A139,Opérateur_Territoire!$B$2:$D$120,2,0)</f>
        <v>CA 57</v>
      </c>
      <c r="C139" s="213" t="str">
        <f aca="false">VLOOKUP(A139,Opérateur_Territoire!$B$2:$D$120,3,0)</f>
        <v>Moselle – Herbe, élevage, infrastructures agro-écologiques (Agence de l'eau Rhin-Meuse)</v>
      </c>
      <c r="D139" s="214" t="s">
        <v>1264</v>
      </c>
      <c r="E139" s="215" t="s">
        <v>1291</v>
      </c>
      <c r="F139" s="216" t="n">
        <f aca="false">VLOOKUP(E139,'liste MAEC'!$A$2:$C$63,3,0)</f>
        <v>177</v>
      </c>
      <c r="G139" s="217"/>
      <c r="H139" s="217"/>
      <c r="I139" s="218" t="str">
        <f aca="false">IF(OR(ISERROR(H139*F139*5)=1,H139=""),"saisir la quantité (colonne H)",H139*F139*5)</f>
        <v>saisir la quantité (colonne H)</v>
      </c>
      <c r="J139" s="219" t="str">
        <f aca="false">IF(OR(LEFT(E139,3)="HBV",LEFT(E139,3)="PHY",E139="PRA2",LEFT(E139,2)="ZI"),"Saisir obligatoirement le nombre de demandeurs","")</f>
        <v>Saisir obligatoirement le nombre de demandeurs</v>
      </c>
    </row>
    <row r="140" customFormat="false" ht="28.35" hidden="false" customHeight="true" outlineLevel="0" collapsed="false">
      <c r="A140" s="211" t="str">
        <f aca="false">LEFT(D140,7)</f>
        <v>GE_571H</v>
      </c>
      <c r="B140" s="212" t="str">
        <f aca="false">VLOOKUP(A140,Opérateur_Territoire!$B$2:$D$120,2,0)</f>
        <v>CA 57</v>
      </c>
      <c r="C140" s="213" t="str">
        <f aca="false">VLOOKUP(A140,Opérateur_Territoire!$B$2:$D$120,3,0)</f>
        <v>Moselle – Herbe, élevage, infrastructures agro-écologiques (Agence de l'eau Rhin-Meuse)</v>
      </c>
      <c r="D140" s="214" t="s">
        <v>1265</v>
      </c>
      <c r="E140" s="215" t="s">
        <v>1295</v>
      </c>
      <c r="F140" s="216" t="n">
        <f aca="false">VLOOKUP(E140,'liste MAEC'!$A$2:$C$63,3,0)</f>
        <v>233</v>
      </c>
      <c r="G140" s="217"/>
      <c r="H140" s="217"/>
      <c r="I140" s="218" t="str">
        <f aca="false">IF(OR(ISERROR(H140*F140*5)=1,H140=""),"saisir la quantité (colonne H)",H140*F140*5)</f>
        <v>saisir la quantité (colonne H)</v>
      </c>
      <c r="J140" s="219" t="str">
        <f aca="false">IF(OR(LEFT(E140,3)="HBV",LEFT(E140,3)="PHY",E140="PRA2",LEFT(E140,2)="ZI"),"Saisir obligatoirement le nombre de demandeurs","")</f>
        <v>Saisir obligatoirement le nombre de demandeurs</v>
      </c>
    </row>
    <row r="141" customFormat="false" ht="28.35" hidden="false" customHeight="true" outlineLevel="0" collapsed="false">
      <c r="A141" s="211" t="str">
        <f aca="false">LEFT(D141,7)</f>
        <v>GE_57XH</v>
      </c>
      <c r="B141" s="212" t="str">
        <f aca="false">VLOOKUP(A141,Opérateur_Territoire!$B$2:$D$120,2,0)</f>
        <v>CA 57</v>
      </c>
      <c r="C141" s="213" t="str">
        <f aca="false">VLOOKUP(A141,Opérateur_Territoire!$B$2:$D$120,3,0)</f>
        <v>Moselle – Herbe, élevage, infrastructures agro-écologiques</v>
      </c>
      <c r="D141" s="214" t="s">
        <v>1429</v>
      </c>
      <c r="E141" s="215" t="s">
        <v>1287</v>
      </c>
      <c r="F141" s="216" t="n">
        <f aca="false">VLOOKUP(E141,'liste MAEC'!$A$2:$C$63,3,0)</f>
        <v>121</v>
      </c>
      <c r="G141" s="217"/>
      <c r="H141" s="217"/>
      <c r="I141" s="218" t="str">
        <f aca="false">IF(OR(ISERROR(H141*F141*5)=1,H141=""),"saisir la quantité (colonne H)",H141*F141*5)</f>
        <v>saisir la quantité (colonne H)</v>
      </c>
      <c r="J141" s="219" t="str">
        <f aca="false">IF(OR(LEFT(E141,3)="HBV",LEFT(E141,3)="PHY",E141="PRA2",LEFT(E141,2)="ZI"),"Saisir obligatoirement le nombre de demandeurs","")</f>
        <v>Saisir obligatoirement le nombre de demandeurs</v>
      </c>
    </row>
    <row r="142" customFormat="false" ht="28.35" hidden="false" customHeight="true" outlineLevel="0" collapsed="false">
      <c r="A142" s="211" t="str">
        <f aca="false">LEFT(D142,7)</f>
        <v>GE_57XH</v>
      </c>
      <c r="B142" s="212" t="str">
        <f aca="false">VLOOKUP(A142,Opérateur_Territoire!$B$2:$D$120,2,0)</f>
        <v>CA 57</v>
      </c>
      <c r="C142" s="213" t="str">
        <f aca="false">VLOOKUP(A142,Opérateur_Territoire!$B$2:$D$120,3,0)</f>
        <v>Moselle – Herbe, élevage, infrastructures agro-écologiques</v>
      </c>
      <c r="D142" s="214" t="s">
        <v>1266</v>
      </c>
      <c r="E142" s="215" t="s">
        <v>1291</v>
      </c>
      <c r="F142" s="216" t="n">
        <f aca="false">VLOOKUP(E142,'liste MAEC'!$A$2:$C$63,3,0)</f>
        <v>177</v>
      </c>
      <c r="G142" s="217"/>
      <c r="H142" s="217"/>
      <c r="I142" s="218" t="str">
        <f aca="false">IF(OR(ISERROR(H142*F142*5)=1,H142=""),"saisir la quantité (colonne H)",H142*F142*5)</f>
        <v>saisir la quantité (colonne H)</v>
      </c>
      <c r="J142" s="219" t="str">
        <f aca="false">IF(OR(LEFT(E142,3)="HBV",LEFT(E142,3)="PHY",E142="PRA2",LEFT(E142,2)="ZI"),"Saisir obligatoirement le nombre de demandeurs","")</f>
        <v>Saisir obligatoirement le nombre de demandeurs</v>
      </c>
    </row>
    <row r="143" customFormat="false" ht="28.35" hidden="false" customHeight="true" outlineLevel="0" collapsed="false">
      <c r="A143" s="211" t="str">
        <f aca="false">LEFT(D143,7)</f>
        <v>GE_57XH</v>
      </c>
      <c r="B143" s="212" t="str">
        <f aca="false">VLOOKUP(A143,Opérateur_Territoire!$B$2:$D$120,2,0)</f>
        <v>CA 57</v>
      </c>
      <c r="C143" s="213" t="str">
        <f aca="false">VLOOKUP(A143,Opérateur_Territoire!$B$2:$D$120,3,0)</f>
        <v>Moselle – Herbe, élevage, infrastructures agro-écologiques</v>
      </c>
      <c r="D143" s="214" t="s">
        <v>1267</v>
      </c>
      <c r="E143" s="215" t="s">
        <v>1295</v>
      </c>
      <c r="F143" s="216" t="n">
        <f aca="false">VLOOKUP(E143,'liste MAEC'!$A$2:$C$63,3,0)</f>
        <v>233</v>
      </c>
      <c r="G143" s="217"/>
      <c r="H143" s="217"/>
      <c r="I143" s="218" t="str">
        <f aca="false">IF(OR(ISERROR(H143*F143*5)=1,H143=""),"saisir la quantité (colonne H)",H143*F143*5)</f>
        <v>saisir la quantité (colonne H)</v>
      </c>
      <c r="J143" s="219" t="str">
        <f aca="false">IF(OR(LEFT(E143,3)="HBV",LEFT(E143,3)="PHY",E143="PRA2",LEFT(E143,2)="ZI"),"Saisir obligatoirement le nombre de demandeurs","")</f>
        <v>Saisir obligatoirement le nombre de demandeurs</v>
      </c>
    </row>
    <row r="144" customFormat="false" ht="28.35" hidden="false" customHeight="true" outlineLevel="0" collapsed="false">
      <c r="A144" s="211" t="str">
        <f aca="false">LEFT(D144,7)</f>
        <v>GE_57XH</v>
      </c>
      <c r="B144" s="212" t="str">
        <f aca="false">VLOOKUP(A144,Opérateur_Territoire!$B$2:$D$120,2,0)</f>
        <v>CA 57</v>
      </c>
      <c r="C144" s="213" t="str">
        <f aca="false">VLOOKUP(A144,Opérateur_Territoire!$B$2:$D$120,3,0)</f>
        <v>Moselle – Herbe, élevage, infrastructures agro-écologiques</v>
      </c>
      <c r="D144" s="214" t="s">
        <v>717</v>
      </c>
      <c r="E144" s="215" t="s">
        <v>1299</v>
      </c>
      <c r="F144" s="216" t="n">
        <f aca="false">VLOOKUP(E144,'liste MAEC'!$A$2:$C$63,3,0)</f>
        <v>88</v>
      </c>
      <c r="G144" s="217"/>
      <c r="H144" s="217"/>
      <c r="I144" s="218" t="str">
        <f aca="false">IF(OR(ISERROR(H144*F144*5)=1,H144=""),"saisir la quantité (colonne H)",H144*F144*5)</f>
        <v>saisir la quantité (colonne H)</v>
      </c>
      <c r="J144" s="219" t="str">
        <f aca="false">IF(OR(LEFT(E144,3)="HBV",LEFT(E144,3)="PHY",E144="PRA2",LEFT(E144,2)="ZI"),"Saisir obligatoirement le nombre de demandeurs","")</f>
        <v>Saisir obligatoirement le nombre de demandeurs</v>
      </c>
    </row>
    <row r="145" customFormat="false" ht="28.35" hidden="false" customHeight="true" outlineLevel="0" collapsed="false">
      <c r="A145" s="211" t="str">
        <f aca="false">LEFT(D145,7)</f>
        <v>GE_57XZ</v>
      </c>
      <c r="B145" s="212" t="str">
        <f aca="false">VLOOKUP(A145,Opérateur_Territoire!$B$2:$D$120,2,0)</f>
        <v>CA 57</v>
      </c>
      <c r="C145" s="213" t="str">
        <f aca="false">VLOOKUP(A145,Opérateur_Territoire!$B$2:$D$120,3,0)</f>
        <v>Moselle – Zone intermédiaire</v>
      </c>
      <c r="D145" s="214" t="s">
        <v>1268</v>
      </c>
      <c r="E145" s="215" t="s">
        <v>1303</v>
      </c>
      <c r="F145" s="216" t="n">
        <f aca="false">VLOOKUP(E145,'liste MAEC'!$A$2:$C$63,3,0)</f>
        <v>92</v>
      </c>
      <c r="G145" s="217"/>
      <c r="H145" s="217"/>
      <c r="I145" s="218" t="str">
        <f aca="false">IF(OR(ISERROR(H145*F145*5)=1,H145=""),"saisir la quantité (colonne H)",H145*F145*5)</f>
        <v>saisir la quantité (colonne H)</v>
      </c>
      <c r="J145" s="219" t="str">
        <f aca="false">IF(OR(LEFT(E145,3)="HBV",LEFT(E145,3)="PHY",E145="PRA2",LEFT(E145,2)="ZI"),"Saisir obligatoirement le nombre de demandeurs","")</f>
        <v>Saisir obligatoirement le nombre de demandeurs</v>
      </c>
    </row>
    <row r="146" customFormat="false" ht="28.35" hidden="false" customHeight="true" outlineLevel="0" collapsed="false">
      <c r="A146" s="211" t="str">
        <f aca="false">LEFT(D146,7)</f>
        <v>GE_57XZ</v>
      </c>
      <c r="B146" s="212" t="str">
        <f aca="false">VLOOKUP(A146,Opérateur_Territoire!$B$2:$D$120,2,0)</f>
        <v>CA 57</v>
      </c>
      <c r="C146" s="213" t="str">
        <f aca="false">VLOOKUP(A146,Opérateur_Territoire!$B$2:$D$120,3,0)</f>
        <v>Moselle – Zone intermédiaire</v>
      </c>
      <c r="D146" s="214" t="s">
        <v>1269</v>
      </c>
      <c r="E146" s="215" t="s">
        <v>1307</v>
      </c>
      <c r="F146" s="216" t="n">
        <f aca="false">VLOOKUP(E146,'liste MAEC'!$A$2:$C$63,3,0)</f>
        <v>69</v>
      </c>
      <c r="G146" s="217"/>
      <c r="H146" s="217"/>
      <c r="I146" s="218" t="str">
        <f aca="false">IF(OR(ISERROR(H146*F146*5)=1,H146=""),"saisir la quantité (colonne H)",H146*F146*5)</f>
        <v>saisir la quantité (colonne H)</v>
      </c>
      <c r="J146" s="219" t="str">
        <f aca="false">IF(OR(LEFT(E146,3)="HBV",LEFT(E146,3)="PHY",E146="PRA2",LEFT(E146,2)="ZI"),"Saisir obligatoirement le nombre de demandeurs","")</f>
        <v>Saisir obligatoirement le nombre de demandeurs</v>
      </c>
    </row>
    <row r="147" customFormat="false" ht="28.35" hidden="false" customHeight="true" outlineLevel="0" collapsed="false">
      <c r="A147" s="211" t="str">
        <f aca="false">LEFT(D147,7)</f>
        <v>GE_881H</v>
      </c>
      <c r="B147" s="212" t="str">
        <f aca="false">VLOOKUP(A147,Opérateur_Territoire!$B$2:$D$120,2,0)</f>
        <v>CA 88</v>
      </c>
      <c r="C147" s="213" t="str">
        <f aca="false">VLOOKUP(A147,Opérateur_Territoire!$B$2:$D$120,3,0)</f>
        <v>Vosges – Herbe, élevage, infrastructures agro-écologiques (Agence de l'eau Rhin-Meuse)</v>
      </c>
      <c r="D147" s="214" t="s">
        <v>1270</v>
      </c>
      <c r="E147" s="215" t="s">
        <v>1291</v>
      </c>
      <c r="F147" s="216" t="n">
        <f aca="false">VLOOKUP(E147,'liste MAEC'!$A$2:$C$63,3,0)</f>
        <v>177</v>
      </c>
      <c r="G147" s="217"/>
      <c r="H147" s="217"/>
      <c r="I147" s="218" t="str">
        <f aca="false">IF(OR(ISERROR(H147*F147*5)=1,H147=""),"saisir la quantité (colonne H)",H147*F147*5)</f>
        <v>saisir la quantité (colonne H)</v>
      </c>
      <c r="J147" s="219" t="str">
        <f aca="false">IF(OR(LEFT(E147,3)="HBV",LEFT(E147,3)="PHY",E147="PRA2",LEFT(E147,2)="ZI"),"Saisir obligatoirement le nombre de demandeurs","")</f>
        <v>Saisir obligatoirement le nombre de demandeurs</v>
      </c>
    </row>
    <row r="148" customFormat="false" ht="28.35" hidden="false" customHeight="true" outlineLevel="0" collapsed="false">
      <c r="A148" s="211" t="str">
        <f aca="false">LEFT(D148,7)</f>
        <v>GE_881H</v>
      </c>
      <c r="B148" s="212" t="str">
        <f aca="false">VLOOKUP(A148,Opérateur_Territoire!$B$2:$D$120,2,0)</f>
        <v>CA 88</v>
      </c>
      <c r="C148" s="213" t="str">
        <f aca="false">VLOOKUP(A148,Opérateur_Territoire!$B$2:$D$120,3,0)</f>
        <v>Vosges – Herbe, élevage, infrastructures agro-écologiques (Agence de l'eau Rhin-Meuse)</v>
      </c>
      <c r="D148" s="214" t="s">
        <v>1271</v>
      </c>
      <c r="E148" s="215" t="s">
        <v>1295</v>
      </c>
      <c r="F148" s="216" t="n">
        <f aca="false">VLOOKUP(E148,'liste MAEC'!$A$2:$C$63,3,0)</f>
        <v>233</v>
      </c>
      <c r="G148" s="217"/>
      <c r="H148" s="217"/>
      <c r="I148" s="218" t="str">
        <f aca="false">IF(OR(ISERROR(H148*F148*5)=1,H148=""),"saisir la quantité (colonne H)",H148*F148*5)</f>
        <v>saisir la quantité (colonne H)</v>
      </c>
      <c r="J148" s="219" t="str">
        <f aca="false">IF(OR(LEFT(E148,3)="HBV",LEFT(E148,3)="PHY",E148="PRA2",LEFT(E148,2)="ZI"),"Saisir obligatoirement le nombre de demandeurs","")</f>
        <v>Saisir obligatoirement le nombre de demandeurs</v>
      </c>
    </row>
    <row r="149" customFormat="false" ht="28.35" hidden="false" customHeight="true" outlineLevel="0" collapsed="false">
      <c r="A149" s="211" t="str">
        <f aca="false">LEFT(D149,7)</f>
        <v>GE_88XH</v>
      </c>
      <c r="B149" s="212" t="str">
        <f aca="false">VLOOKUP(A149,Opérateur_Territoire!$B$2:$D$120,2,0)</f>
        <v>CA 88</v>
      </c>
      <c r="C149" s="213" t="str">
        <f aca="false">VLOOKUP(A149,Opérateur_Territoire!$B$2:$D$120,3,0)</f>
        <v>Vosges – Herbe, élevage, infrastructures agro-écologiques </v>
      </c>
      <c r="D149" s="214" t="s">
        <v>1430</v>
      </c>
      <c r="E149" s="215" t="s">
        <v>1287</v>
      </c>
      <c r="F149" s="216" t="n">
        <f aca="false">VLOOKUP(E149,'liste MAEC'!$A$2:$C$63,3,0)</f>
        <v>121</v>
      </c>
      <c r="G149" s="217"/>
      <c r="H149" s="217"/>
      <c r="I149" s="218" t="str">
        <f aca="false">IF(OR(ISERROR(H149*F149*5)=1,H149=""),"saisir la quantité (colonne H)",H149*F149*5)</f>
        <v>saisir la quantité (colonne H)</v>
      </c>
      <c r="J149" s="219" t="str">
        <f aca="false">IF(OR(LEFT(E149,3)="HBV",LEFT(E149,3)="PHY",E149="PRA2",LEFT(E149,2)="ZI"),"Saisir obligatoirement le nombre de demandeurs","")</f>
        <v>Saisir obligatoirement le nombre de demandeurs</v>
      </c>
    </row>
    <row r="150" customFormat="false" ht="28.35" hidden="false" customHeight="true" outlineLevel="0" collapsed="false">
      <c r="A150" s="211" t="str">
        <f aca="false">LEFT(D150,7)</f>
        <v>GE_88XH</v>
      </c>
      <c r="B150" s="212" t="str">
        <f aca="false">VLOOKUP(A150,Opérateur_Territoire!$B$2:$D$120,2,0)</f>
        <v>CA 88</v>
      </c>
      <c r="C150" s="213" t="str">
        <f aca="false">VLOOKUP(A150,Opérateur_Territoire!$B$2:$D$120,3,0)</f>
        <v>Vosges – Herbe, élevage, infrastructures agro-écologiques </v>
      </c>
      <c r="D150" s="214" t="s">
        <v>1272</v>
      </c>
      <c r="E150" s="215" t="s">
        <v>1291</v>
      </c>
      <c r="F150" s="216" t="n">
        <f aca="false">VLOOKUP(E150,'liste MAEC'!$A$2:$C$63,3,0)</f>
        <v>177</v>
      </c>
      <c r="G150" s="217"/>
      <c r="H150" s="217"/>
      <c r="I150" s="218" t="str">
        <f aca="false">IF(OR(ISERROR(H150*F150*5)=1,H150=""),"saisir la quantité (colonne H)",H150*F150*5)</f>
        <v>saisir la quantité (colonne H)</v>
      </c>
      <c r="J150" s="219" t="str">
        <f aca="false">IF(OR(LEFT(E150,3)="HBV",LEFT(E150,3)="PHY",E150="PRA2",LEFT(E150,2)="ZI"),"Saisir obligatoirement le nombre de demandeurs","")</f>
        <v>Saisir obligatoirement le nombre de demandeurs</v>
      </c>
    </row>
    <row r="151" customFormat="false" ht="28.35" hidden="false" customHeight="true" outlineLevel="0" collapsed="false">
      <c r="A151" s="211" t="str">
        <f aca="false">LEFT(D151,7)</f>
        <v>GE_88XH</v>
      </c>
      <c r="B151" s="212" t="str">
        <f aca="false">VLOOKUP(A151,Opérateur_Territoire!$B$2:$D$120,2,0)</f>
        <v>CA 88</v>
      </c>
      <c r="C151" s="213" t="str">
        <f aca="false">VLOOKUP(A151,Opérateur_Territoire!$B$2:$D$120,3,0)</f>
        <v>Vosges – Herbe, élevage, infrastructures agro-écologiques </v>
      </c>
      <c r="D151" s="214" t="s">
        <v>1273</v>
      </c>
      <c r="E151" s="215" t="s">
        <v>1295</v>
      </c>
      <c r="F151" s="216" t="n">
        <f aca="false">VLOOKUP(E151,'liste MAEC'!$A$2:$C$63,3,0)</f>
        <v>233</v>
      </c>
      <c r="G151" s="217"/>
      <c r="H151" s="217"/>
      <c r="I151" s="218" t="str">
        <f aca="false">IF(OR(ISERROR(H151*F151*5)=1,H151=""),"saisir la quantité (colonne H)",H151*F151*5)</f>
        <v>saisir la quantité (colonne H)</v>
      </c>
      <c r="J151" s="219" t="str">
        <f aca="false">IF(OR(LEFT(E151,3)="HBV",LEFT(E151,3)="PHY",E151="PRA2",LEFT(E151,2)="ZI"),"Saisir obligatoirement le nombre de demandeurs","")</f>
        <v>Saisir obligatoirement le nombre de demandeurs</v>
      </c>
    </row>
    <row r="152" customFormat="false" ht="28.35" hidden="false" customHeight="true" outlineLevel="0" collapsed="false">
      <c r="A152" s="211" t="str">
        <f aca="false">LEFT(D152,7)</f>
        <v>GE_88XH</v>
      </c>
      <c r="B152" s="212" t="str">
        <f aca="false">VLOOKUP(A152,Opérateur_Territoire!$B$2:$D$120,2,0)</f>
        <v>CA 88</v>
      </c>
      <c r="C152" s="213" t="str">
        <f aca="false">VLOOKUP(A152,Opérateur_Territoire!$B$2:$D$120,3,0)</f>
        <v>Vosges – Herbe, élevage, infrastructures agro-écologiques </v>
      </c>
      <c r="D152" s="214" t="s">
        <v>718</v>
      </c>
      <c r="E152" s="215" t="s">
        <v>1299</v>
      </c>
      <c r="F152" s="216" t="n">
        <f aca="false">VLOOKUP(E152,'liste MAEC'!$A$2:$C$63,3,0)</f>
        <v>88</v>
      </c>
      <c r="G152" s="217"/>
      <c r="H152" s="217"/>
      <c r="I152" s="218" t="str">
        <f aca="false">IF(OR(ISERROR(H152*F152*5)=1,H152=""),"saisir la quantité (colonne H)",H152*F152*5)</f>
        <v>saisir la quantité (colonne H)</v>
      </c>
      <c r="J152" s="219" t="str">
        <f aca="false">IF(OR(LEFT(E152,3)="HBV",LEFT(E152,3)="PHY",E152="PRA2",LEFT(E152,2)="ZI"),"Saisir obligatoirement le nombre de demandeurs","")</f>
        <v>Saisir obligatoirement le nombre de demandeurs</v>
      </c>
    </row>
    <row r="153" customFormat="false" ht="28.35" hidden="false" customHeight="true" outlineLevel="0" collapsed="false">
      <c r="A153" s="211" t="str">
        <f aca="false">LEFT(D153,7)</f>
        <v>GE_88XZ</v>
      </c>
      <c r="B153" s="212" t="str">
        <f aca="false">VLOOKUP(A153,Opérateur_Territoire!$B$2:$D$120,2,0)</f>
        <v>CA 88</v>
      </c>
      <c r="C153" s="213" t="str">
        <f aca="false">VLOOKUP(A153,Opérateur_Territoire!$B$2:$D$120,3,0)</f>
        <v>Vosges – Zone intermédiaire</v>
      </c>
      <c r="D153" s="214" t="s">
        <v>1274</v>
      </c>
      <c r="E153" s="215" t="s">
        <v>1303</v>
      </c>
      <c r="F153" s="216" t="n">
        <f aca="false">VLOOKUP(E153,'liste MAEC'!$A$2:$C$63,3,0)</f>
        <v>92</v>
      </c>
      <c r="G153" s="217"/>
      <c r="H153" s="217"/>
      <c r="I153" s="218" t="str">
        <f aca="false">IF(OR(ISERROR(H153*F153*5)=1,H153=""),"saisir la quantité (colonne H)",H153*F153*5)</f>
        <v>saisir la quantité (colonne H)</v>
      </c>
      <c r="J153" s="219" t="str">
        <f aca="false">IF(OR(LEFT(E153,3)="HBV",LEFT(E153,3)="PHY",E153="PRA2",LEFT(E153,2)="ZI"),"Saisir obligatoirement le nombre de demandeurs","")</f>
        <v>Saisir obligatoirement le nombre de demandeurs</v>
      </c>
    </row>
    <row r="154" customFormat="false" ht="28.35" hidden="false" customHeight="true" outlineLevel="0" collapsed="false">
      <c r="A154" s="211" t="str">
        <f aca="false">LEFT(D154,7)</f>
        <v>GE_88XZ</v>
      </c>
      <c r="B154" s="212" t="str">
        <f aca="false">VLOOKUP(A154,Opérateur_Territoire!$B$2:$D$120,2,0)</f>
        <v>CA 88</v>
      </c>
      <c r="C154" s="213" t="str">
        <f aca="false">VLOOKUP(A154,Opérateur_Territoire!$B$2:$D$120,3,0)</f>
        <v>Vosges – Zone intermédiaire</v>
      </c>
      <c r="D154" s="214" t="s">
        <v>1275</v>
      </c>
      <c r="E154" s="215" t="s">
        <v>1307</v>
      </c>
      <c r="F154" s="216" t="n">
        <f aca="false">VLOOKUP(E154,'liste MAEC'!$A$2:$C$63,3,0)</f>
        <v>69</v>
      </c>
      <c r="G154" s="217"/>
      <c r="H154" s="217"/>
      <c r="I154" s="218" t="str">
        <f aca="false">IF(OR(ISERROR(H154*F154*5)=1,H154=""),"saisir la quantité (colonne H)",H154*F154*5)</f>
        <v>saisir la quantité (colonne H)</v>
      </c>
      <c r="J154" s="219" t="str">
        <f aca="false">IF(OR(LEFT(E154,3)="HBV",LEFT(E154,3)="PHY",E154="PRA2",LEFT(E154,2)="ZI"),"Saisir obligatoirement le nombre de demandeurs","")</f>
        <v>Saisir obligatoirement le nombre de demandeurs</v>
      </c>
    </row>
    <row r="155" customFormat="false" ht="28.35" hidden="false" customHeight="true" outlineLevel="0" collapsed="false">
      <c r="A155" s="211" t="str">
        <f aca="false">LEFT(D155,7)</f>
        <v>GE_ATTE</v>
      </c>
      <c r="B155" s="212" t="str">
        <f aca="false">VLOOKUP(A155,Opérateur_Territoire!$B$2:$D$120,2,0)</f>
        <v>CA 88</v>
      </c>
      <c r="C155" s="213" t="str">
        <f aca="false">VLOOKUP(A155,Opérateur_Territoire!$B$2:$D$120,3,0)</f>
        <v>Captage source d’eau de la Chavée à Attignéville (Agence de l’eau Rhin-Meuse)</v>
      </c>
      <c r="D155" s="214" t="s">
        <v>1154</v>
      </c>
      <c r="E155" s="215" t="s">
        <v>1285</v>
      </c>
      <c r="F155" s="216" t="n">
        <f aca="false">VLOOKUP(E155,'liste MAEC'!$A$2:$C$63,3,0)</f>
        <v>358</v>
      </c>
      <c r="G155" s="217"/>
      <c r="H155" s="217"/>
      <c r="I155" s="218" t="str">
        <f aca="false">IF(OR(ISERROR(H155*F155*5)=1,H155=""),"saisir la quantité (colonne H)",H155*F155*5)</f>
        <v>saisir la quantité (colonne H)</v>
      </c>
      <c r="J155" s="219" t="str">
        <f aca="false">IF(OR(LEFT(E155,3)="HBV",LEFT(E155,3)="PHY",E155="PRA2",LEFT(E155,2)="ZI"),"Saisir obligatoirement le nombre de demandeurs","")</f>
        <v/>
      </c>
    </row>
    <row r="156" customFormat="false" ht="28.35" hidden="false" customHeight="true" outlineLevel="0" collapsed="false">
      <c r="A156" s="211" t="str">
        <f aca="false">LEFT(D156,7)</f>
        <v>GE_ATTE</v>
      </c>
      <c r="B156" s="212" t="str">
        <f aca="false">VLOOKUP(A156,Opérateur_Territoire!$B$2:$D$120,2,0)</f>
        <v>CA 88</v>
      </c>
      <c r="C156" s="213" t="str">
        <f aca="false">VLOOKUP(A156,Opérateur_Territoire!$B$2:$D$120,3,0)</f>
        <v>Captage source d’eau de la Chavée à Attignéville (Agence de l’eau Rhin-Meuse)</v>
      </c>
      <c r="D156" s="214" t="s">
        <v>1340</v>
      </c>
      <c r="E156" s="215" t="s">
        <v>1305</v>
      </c>
      <c r="F156" s="216" t="n">
        <f aca="false">VLOOKUP(E156,'liste MAEC'!$A$2:$C$63,3,0)</f>
        <v>800</v>
      </c>
      <c r="G156" s="217"/>
      <c r="H156" s="217"/>
      <c r="I156" s="218" t="str">
        <f aca="false">IF(OR(ISERROR(H156*F156*5)=1,H156=""),"saisir la quantité (colonne H)",H156*F156*5)</f>
        <v>saisir la quantité (colonne H)</v>
      </c>
      <c r="J156" s="219" t="str">
        <f aca="false">IF(OR(LEFT(E156,3)="HBV",LEFT(E156,3)="PHY",E156="PRA2",LEFT(E156,2)="ZI"),"Saisir obligatoirement le nombre de demandeurs","")</f>
        <v/>
      </c>
    </row>
    <row r="157" customFormat="false" ht="28.35" hidden="false" customHeight="true" outlineLevel="0" collapsed="false">
      <c r="A157" s="211" t="str">
        <f aca="false">LEFT(D157,7)</f>
        <v>GE_ATTE</v>
      </c>
      <c r="B157" s="212" t="str">
        <f aca="false">VLOOKUP(A157,Opérateur_Territoire!$B$2:$D$120,2,0)</f>
        <v>CA 88</v>
      </c>
      <c r="C157" s="213" t="str">
        <f aca="false">VLOOKUP(A157,Opérateur_Territoire!$B$2:$D$120,3,0)</f>
        <v>Captage source d’eau de la Chavée à Attignéville (Agence de l’eau Rhin-Meuse)</v>
      </c>
      <c r="D157" s="214" t="s">
        <v>719</v>
      </c>
      <c r="E157" s="215" t="s">
        <v>1323</v>
      </c>
      <c r="F157" s="216" t="n">
        <f aca="false">VLOOKUP(E157,'liste MAEC'!$A$2:$C$63,3,0)</f>
        <v>51</v>
      </c>
      <c r="G157" s="217"/>
      <c r="H157" s="217"/>
      <c r="I157" s="218" t="str">
        <f aca="false">IF(OR(ISERROR(H157*F157*5)=1,H157=""),"saisir la quantité (colonne H)",H157*F157*5)</f>
        <v>saisir la quantité (colonne H)</v>
      </c>
      <c r="J157" s="219" t="str">
        <f aca="false">IF(OR(LEFT(E157,3)="HBV",LEFT(E157,3)="PHY",E157="PRA2",LEFT(E157,2)="ZI"),"Saisir obligatoirement le nombre de demandeurs","")</f>
        <v/>
      </c>
    </row>
    <row r="158" customFormat="false" ht="28.35" hidden="false" customHeight="true" outlineLevel="0" collapsed="false">
      <c r="A158" s="211" t="str">
        <f aca="false">LEFT(D158,7)</f>
        <v>GE_BASN</v>
      </c>
      <c r="B158" s="212" t="str">
        <f aca="false">VLOOKUP(A158,Opérateur_Territoire!$B$2:$D$120,2,0)</f>
        <v>CA 88</v>
      </c>
      <c r="C158" s="213" t="str">
        <f aca="false">VLOOKUP(A158,Opérateur_Territoire!$B$2:$D$120,3,0)</f>
        <v>Prairies du Bassigny partie Lorraine – Natura 2000</v>
      </c>
      <c r="D158" s="214" t="s">
        <v>1155</v>
      </c>
      <c r="E158" s="215" t="s">
        <v>1282</v>
      </c>
      <c r="F158" s="216" t="n">
        <f aca="false">VLOOKUP(E158,'liste MAEC'!$A$2:$C$63,3,0)</f>
        <v>652</v>
      </c>
      <c r="G158" s="217"/>
      <c r="H158" s="217"/>
      <c r="I158" s="218" t="str">
        <f aca="false">IF(OR(ISERROR(H158*F158*5)=1,H158=""),"saisir la quantité (colonne H)",H158*F158*5)</f>
        <v>saisir la quantité (colonne H)</v>
      </c>
      <c r="J158" s="219" t="str">
        <f aca="false">IF(OR(LEFT(E158,3)="HBV",LEFT(E158,3)="PHY",E158="PRA2",LEFT(E158,2)="ZI"),"Saisir obligatoirement le nombre de demandeurs","")</f>
        <v/>
      </c>
    </row>
    <row r="159" customFormat="false" ht="28.35" hidden="false" customHeight="true" outlineLevel="0" collapsed="false">
      <c r="A159" s="211" t="str">
        <f aca="false">LEFT(D159,7)</f>
        <v>GE_BASN</v>
      </c>
      <c r="B159" s="212" t="str">
        <f aca="false">VLOOKUP(A159,Opérateur_Territoire!$B$2:$D$120,2,0)</f>
        <v>CA 88</v>
      </c>
      <c r="C159" s="213" t="str">
        <f aca="false">VLOOKUP(A159,Opérateur_Territoire!$B$2:$D$120,3,0)</f>
        <v>Prairies du Bassigny partie Lorraine – Natura 2000</v>
      </c>
      <c r="D159" s="214" t="s">
        <v>1156</v>
      </c>
      <c r="E159" s="215" t="s">
        <v>1285</v>
      </c>
      <c r="F159" s="216" t="n">
        <f aca="false">VLOOKUP(E159,'liste MAEC'!$A$2:$C$63,3,0)</f>
        <v>358</v>
      </c>
      <c r="G159" s="217"/>
      <c r="H159" s="217"/>
      <c r="I159" s="218" t="str">
        <f aca="false">IF(OR(ISERROR(H159*F159*5)=1,H159=""),"saisir la quantité (colonne H)",H159*F159*5)</f>
        <v>saisir la quantité (colonne H)</v>
      </c>
      <c r="J159" s="219" t="str">
        <f aca="false">IF(OR(LEFT(E159,3)="HBV",LEFT(E159,3)="PHY",E159="PRA2",LEFT(E159,2)="ZI"),"Saisir obligatoirement le nombre de demandeurs","")</f>
        <v/>
      </c>
    </row>
    <row r="160" customFormat="false" ht="28.35" hidden="false" customHeight="true" outlineLevel="0" collapsed="false">
      <c r="A160" s="211" t="str">
        <f aca="false">LEFT(D160,7)</f>
        <v>GE_BASN</v>
      </c>
      <c r="B160" s="212" t="str">
        <f aca="false">VLOOKUP(A160,Opérateur_Territoire!$B$2:$D$120,2,0)</f>
        <v>CA 88</v>
      </c>
      <c r="C160" s="213" t="str">
        <f aca="false">VLOOKUP(A160,Opérateur_Territoire!$B$2:$D$120,3,0)</f>
        <v>Prairies du Bassigny partie Lorraine – Natura 2000</v>
      </c>
      <c r="D160" s="214" t="s">
        <v>878</v>
      </c>
      <c r="E160" s="215" t="s">
        <v>1289</v>
      </c>
      <c r="F160" s="216" t="n">
        <f aca="false">VLOOKUP(E160,'liste MAEC'!$A$2:$C$63,3,0)</f>
        <v>82</v>
      </c>
      <c r="G160" s="217"/>
      <c r="H160" s="217"/>
      <c r="I160" s="218" t="str">
        <f aca="false">IF(OR(ISERROR(H160*F160*5)=1,H160=""),"saisir la quantité (colonne H)",H160*F160*5)</f>
        <v>saisir la quantité (colonne H)</v>
      </c>
      <c r="J160" s="219" t="str">
        <f aca="false">IF(OR(LEFT(E160,3)="HBV",LEFT(E160,3)="PHY",E160="PRA2",LEFT(E160,2)="ZI"),"Saisir obligatoirement le nombre de demandeurs","")</f>
        <v/>
      </c>
    </row>
    <row r="161" customFormat="false" ht="28.35" hidden="false" customHeight="true" outlineLevel="0" collapsed="false">
      <c r="A161" s="211" t="str">
        <f aca="false">LEFT(D161,7)</f>
        <v>GE_BASN</v>
      </c>
      <c r="B161" s="212" t="str">
        <f aca="false">VLOOKUP(A161,Opérateur_Territoire!$B$2:$D$120,2,0)</f>
        <v>CA 88</v>
      </c>
      <c r="C161" s="213" t="str">
        <f aca="false">VLOOKUP(A161,Opérateur_Territoire!$B$2:$D$120,3,0)</f>
        <v>Prairies du Bassigny partie Lorraine – Natura 2000</v>
      </c>
      <c r="D161" s="214" t="s">
        <v>879</v>
      </c>
      <c r="E161" s="215" t="s">
        <v>1293</v>
      </c>
      <c r="F161" s="216" t="n">
        <f aca="false">VLOOKUP(E161,'liste MAEC'!$A$2:$C$63,3,0)</f>
        <v>145</v>
      </c>
      <c r="G161" s="217"/>
      <c r="H161" s="217"/>
      <c r="I161" s="218" t="str">
        <f aca="false">IF(OR(ISERROR(H161*F161*5)=1,H161=""),"saisir la quantité (colonne H)",H161*F161*5)</f>
        <v>saisir la quantité (colonne H)</v>
      </c>
      <c r="J161" s="219" t="str">
        <f aca="false">IF(OR(LEFT(E161,3)="HBV",LEFT(E161,3)="PHY",E161="PRA2",LEFT(E161,2)="ZI"),"Saisir obligatoirement le nombre de demandeurs","")</f>
        <v/>
      </c>
    </row>
    <row r="162" customFormat="false" ht="28.35" hidden="false" customHeight="true" outlineLevel="0" collapsed="false">
      <c r="A162" s="211" t="str">
        <f aca="false">LEFT(D162,7)</f>
        <v>GE_BASN</v>
      </c>
      <c r="B162" s="212" t="str">
        <f aca="false">VLOOKUP(A162,Opérateur_Territoire!$B$2:$D$120,2,0)</f>
        <v>CA 88</v>
      </c>
      <c r="C162" s="213" t="str">
        <f aca="false">VLOOKUP(A162,Opérateur_Territoire!$B$2:$D$120,3,0)</f>
        <v>Prairies du Bassigny partie Lorraine – Natura 2000</v>
      </c>
      <c r="D162" s="214" t="s">
        <v>880</v>
      </c>
      <c r="E162" s="215" t="s">
        <v>1297</v>
      </c>
      <c r="F162" s="216" t="n">
        <f aca="false">VLOOKUP(E162,'liste MAEC'!$A$2:$C$63,3,0)</f>
        <v>200</v>
      </c>
      <c r="G162" s="217"/>
      <c r="H162" s="217"/>
      <c r="I162" s="218" t="str">
        <f aca="false">IF(OR(ISERROR(H162*F162*5)=1,H162=""),"saisir la quantité (colonne H)",H162*F162*5)</f>
        <v>saisir la quantité (colonne H)</v>
      </c>
      <c r="J162" s="219" t="str">
        <f aca="false">IF(OR(LEFT(E162,3)="HBV",LEFT(E162,3)="PHY",E162="PRA2",LEFT(E162,2)="ZI"),"Saisir obligatoirement le nombre de demandeurs","")</f>
        <v/>
      </c>
    </row>
    <row r="163" customFormat="false" ht="28.35" hidden="false" customHeight="true" outlineLevel="0" collapsed="false">
      <c r="A163" s="211" t="str">
        <f aca="false">LEFT(D163,7)</f>
        <v>GE_BASN</v>
      </c>
      <c r="B163" s="212" t="str">
        <f aca="false">VLOOKUP(A163,Opérateur_Territoire!$B$2:$D$120,2,0)</f>
        <v>CA 88</v>
      </c>
      <c r="C163" s="213" t="str">
        <f aca="false">VLOOKUP(A163,Opérateur_Territoire!$B$2:$D$120,3,0)</f>
        <v>Prairies du Bassigny partie Lorraine – Natura 2000</v>
      </c>
      <c r="D163" s="214" t="s">
        <v>881</v>
      </c>
      <c r="E163" s="215" t="s">
        <v>1301</v>
      </c>
      <c r="F163" s="216" t="n">
        <f aca="false">VLOOKUP(E163,'liste MAEC'!$A$2:$C$63,3,0)</f>
        <v>254</v>
      </c>
      <c r="G163" s="217"/>
      <c r="H163" s="217"/>
      <c r="I163" s="218" t="str">
        <f aca="false">IF(OR(ISERROR(H163*F163*5)=1,H163=""),"saisir la quantité (colonne H)",H163*F163*5)</f>
        <v>saisir la quantité (colonne H)</v>
      </c>
      <c r="J163" s="219" t="str">
        <f aca="false">IF(OR(LEFT(E163,3)="HBV",LEFT(E163,3)="PHY",E163="PRA2",LEFT(E163,2)="ZI"),"Saisir obligatoirement le nombre de demandeurs","")</f>
        <v/>
      </c>
    </row>
    <row r="164" customFormat="false" ht="28.35" hidden="false" customHeight="true" outlineLevel="0" collapsed="false">
      <c r="A164" s="211" t="str">
        <f aca="false">LEFT(D164,7)</f>
        <v>GE_BASN</v>
      </c>
      <c r="B164" s="212" t="str">
        <f aca="false">VLOOKUP(A164,Opérateur_Territoire!$B$2:$D$120,2,0)</f>
        <v>CA 88</v>
      </c>
      <c r="C164" s="213" t="str">
        <f aca="false">VLOOKUP(A164,Opérateur_Territoire!$B$2:$D$120,3,0)</f>
        <v>Prairies du Bassigny partie Lorraine – Natura 2000</v>
      </c>
      <c r="D164" s="214" t="s">
        <v>882</v>
      </c>
      <c r="E164" s="215" t="s">
        <v>1315</v>
      </c>
      <c r="F164" s="216" t="n">
        <f aca="false">VLOOKUP(E164,'liste MAEC'!$A$2:$C$63,3,0)</f>
        <v>201</v>
      </c>
      <c r="G164" s="217"/>
      <c r="H164" s="217"/>
      <c r="I164" s="218" t="str">
        <f aca="false">IF(OR(ISERROR(H164*F164*5)=1,H164=""),"saisir la quantité (colonne H)",H164*F164*5)</f>
        <v>saisir la quantité (colonne H)</v>
      </c>
      <c r="J164" s="219" t="str">
        <f aca="false">IF(OR(LEFT(E164,3)="HBV",LEFT(E164,3)="PHY",E164="PRA2",LEFT(E164,2)="ZI"),"Saisir obligatoirement le nombre de demandeurs","")</f>
        <v/>
      </c>
    </row>
    <row r="165" customFormat="false" ht="28.35" hidden="false" customHeight="true" outlineLevel="0" collapsed="false">
      <c r="A165" s="211" t="str">
        <f aca="false">LEFT(D165,7)</f>
        <v>GE_PBV2</v>
      </c>
      <c r="B165" s="212" t="str">
        <f aca="false">VLOOKUP(A165,Opérateur_Territoire!$B$2:$D$120,2,0)</f>
        <v>CA 88</v>
      </c>
      <c r="C165" s="213" t="str">
        <f aca="false">VLOOKUP(A165,Opérateur_Territoire!$B$2:$D$120,3,0)</f>
        <v>Prairies des Ballons des Vosges – Biodiversité 2 (Agence de l’eau Rhin-Meuse)</v>
      </c>
      <c r="D165" s="214" t="s">
        <v>883</v>
      </c>
      <c r="E165" s="215" t="s">
        <v>1293</v>
      </c>
      <c r="F165" s="216" t="n">
        <f aca="false">VLOOKUP(E165,'liste MAEC'!$A$2:$C$63,3,0)</f>
        <v>145</v>
      </c>
      <c r="G165" s="217"/>
      <c r="H165" s="217"/>
      <c r="I165" s="218" t="str">
        <f aca="false">IF(OR(ISERROR(H165*F165*5)=1,H165=""),"saisir la quantité (colonne H)",H165*F165*5)</f>
        <v>saisir la quantité (colonne H)</v>
      </c>
      <c r="J165" s="219" t="str">
        <f aca="false">IF(OR(LEFT(E165,3)="HBV",LEFT(E165,3)="PHY",E165="PRA2",LEFT(E165,2)="ZI"),"Saisir obligatoirement le nombre de demandeurs","")</f>
        <v/>
      </c>
    </row>
    <row r="166" customFormat="false" ht="28.35" hidden="false" customHeight="true" outlineLevel="0" collapsed="false">
      <c r="A166" s="211" t="str">
        <f aca="false">LEFT(D166,7)</f>
        <v>GE_PBV2</v>
      </c>
      <c r="B166" s="212" t="str">
        <f aca="false">VLOOKUP(A166,Opérateur_Territoire!$B$2:$D$120,2,0)</f>
        <v>CA 88</v>
      </c>
      <c r="C166" s="213" t="str">
        <f aca="false">VLOOKUP(A166,Opérateur_Territoire!$B$2:$D$120,3,0)</f>
        <v>Prairies des Ballons des Vosges – Biodiversité 2 (Agence de l’eau Rhin-Meuse)</v>
      </c>
      <c r="D166" s="214" t="s">
        <v>884</v>
      </c>
      <c r="E166" s="215" t="s">
        <v>1297</v>
      </c>
      <c r="F166" s="216" t="n">
        <f aca="false">VLOOKUP(E166,'liste MAEC'!$A$2:$C$63,3,0)</f>
        <v>200</v>
      </c>
      <c r="G166" s="217"/>
      <c r="H166" s="217"/>
      <c r="I166" s="218" t="str">
        <f aca="false">IF(OR(ISERROR(H166*F166*5)=1,H166=""),"saisir la quantité (colonne H)",H166*F166*5)</f>
        <v>saisir la quantité (colonne H)</v>
      </c>
      <c r="J166" s="219" t="str">
        <f aca="false">IF(OR(LEFT(E166,3)="HBV",LEFT(E166,3)="PHY",E166="PRA2",LEFT(E166,2)="ZI"),"Saisir obligatoirement le nombre de demandeurs","")</f>
        <v/>
      </c>
    </row>
    <row r="167" customFormat="false" ht="28.35" hidden="false" customHeight="true" outlineLevel="0" collapsed="false">
      <c r="A167" s="211" t="str">
        <f aca="false">LEFT(D167,7)</f>
        <v>GE_PBV2</v>
      </c>
      <c r="B167" s="212" t="str">
        <f aca="false">VLOOKUP(A167,Opérateur_Territoire!$B$2:$D$120,2,0)</f>
        <v>CA 88</v>
      </c>
      <c r="C167" s="213" t="str">
        <f aca="false">VLOOKUP(A167,Opérateur_Territoire!$B$2:$D$120,3,0)</f>
        <v>Prairies des Ballons des Vosges – Biodiversité 2 (Agence de l’eau Rhin-Meuse)</v>
      </c>
      <c r="D167" s="214" t="s">
        <v>885</v>
      </c>
      <c r="E167" s="215" t="s">
        <v>1301</v>
      </c>
      <c r="F167" s="216" t="n">
        <f aca="false">VLOOKUP(E167,'liste MAEC'!$A$2:$C$63,3,0)</f>
        <v>254</v>
      </c>
      <c r="G167" s="217"/>
      <c r="H167" s="217"/>
      <c r="I167" s="218" t="str">
        <f aca="false">IF(OR(ISERROR(H167*F167*5)=1,H167=""),"saisir la quantité (colonne H)",H167*F167*5)</f>
        <v>saisir la quantité (colonne H)</v>
      </c>
      <c r="J167" s="219" t="str">
        <f aca="false">IF(OR(LEFT(E167,3)="HBV",LEFT(E167,3)="PHY",E167="PRA2",LEFT(E167,2)="ZI"),"Saisir obligatoirement le nombre de demandeurs","")</f>
        <v/>
      </c>
    </row>
    <row r="168" customFormat="false" ht="28.35" hidden="false" customHeight="true" outlineLevel="0" collapsed="false">
      <c r="A168" s="211" t="str">
        <f aca="false">LEFT(D168,7)</f>
        <v>GE_PBV2</v>
      </c>
      <c r="B168" s="212" t="str">
        <f aca="false">VLOOKUP(A168,Opérateur_Territoire!$B$2:$D$120,2,0)</f>
        <v>CA 88</v>
      </c>
      <c r="C168" s="213" t="str">
        <f aca="false">VLOOKUP(A168,Opérateur_Territoire!$B$2:$D$120,3,0)</f>
        <v>Prairies des Ballons des Vosges – Biodiversité 2 (Agence de l’eau Rhin-Meuse)</v>
      </c>
      <c r="D168" s="214" t="s">
        <v>720</v>
      </c>
      <c r="E168" s="215" t="s">
        <v>1325</v>
      </c>
      <c r="F168" s="216" t="n">
        <f aca="false">VLOOKUP(E168,'liste MAEC'!$A$2:$C$63,3,0)</f>
        <v>72</v>
      </c>
      <c r="G168" s="217"/>
      <c r="H168" s="217"/>
      <c r="I168" s="218" t="str">
        <f aca="false">IF(OR(ISERROR(H168*F168*5)=1,H168=""),"saisir la quantité (colonne H)",H168*F168*5)</f>
        <v>saisir la quantité (colonne H)</v>
      </c>
      <c r="J168" s="219" t="str">
        <f aca="false">IF(OR(LEFT(E168,3)="HBV",LEFT(E168,3)="PHY",E168="PRA2",LEFT(E168,2)="ZI"),"Saisir obligatoirement le nombre de demandeurs","")</f>
        <v/>
      </c>
    </row>
    <row r="169" customFormat="false" ht="28.35" hidden="false" customHeight="true" outlineLevel="0" collapsed="false">
      <c r="A169" s="211" t="str">
        <f aca="false">LEFT(D169,7)</f>
        <v>GE_REME</v>
      </c>
      <c r="B169" s="212" t="str">
        <f aca="false">VLOOKUP(A169,Opérateur_Territoire!$B$2:$D$120,2,0)</f>
        <v>CA 88</v>
      </c>
      <c r="C169" s="213" t="str">
        <f aca="false">VLOOKUP(A169,Opérateur_Territoire!$B$2:$D$120,3,0)</f>
        <v>Captage prise d’eau du Vair à Removille (Agence de l’eau Rhin-Meuse)</v>
      </c>
      <c r="D169" s="214" t="s">
        <v>1157</v>
      </c>
      <c r="E169" s="215" t="s">
        <v>1285</v>
      </c>
      <c r="F169" s="216" t="n">
        <f aca="false">VLOOKUP(E169,'liste MAEC'!$A$2:$C$63,3,0)</f>
        <v>358</v>
      </c>
      <c r="G169" s="217"/>
      <c r="H169" s="217"/>
      <c r="I169" s="218" t="str">
        <f aca="false">IF(OR(ISERROR(H169*F169*5)=1,H169=""),"saisir la quantité (colonne H)",H169*F169*5)</f>
        <v>saisir la quantité (colonne H)</v>
      </c>
      <c r="J169" s="219" t="str">
        <f aca="false">IF(OR(LEFT(E169,3)="HBV",LEFT(E169,3)="PHY",E169="PRA2",LEFT(E169,2)="ZI"),"Saisir obligatoirement le nombre de demandeurs","")</f>
        <v/>
      </c>
    </row>
    <row r="170" customFormat="false" ht="28.35" hidden="false" customHeight="true" outlineLevel="0" collapsed="false">
      <c r="A170" s="211" t="str">
        <f aca="false">LEFT(D170,7)</f>
        <v>GE_REME</v>
      </c>
      <c r="B170" s="212" t="str">
        <f aca="false">VLOOKUP(A170,Opérateur_Territoire!$B$2:$D$120,2,0)</f>
        <v>CA 88</v>
      </c>
      <c r="C170" s="213" t="str">
        <f aca="false">VLOOKUP(A170,Opérateur_Territoire!$B$2:$D$120,3,0)</f>
        <v>Captage prise d’eau du Vair à Removille (Agence de l’eau Rhin-Meuse)</v>
      </c>
      <c r="D170" s="214" t="s">
        <v>721</v>
      </c>
      <c r="E170" s="215" t="s">
        <v>1323</v>
      </c>
      <c r="F170" s="216" t="n">
        <f aca="false">VLOOKUP(E170,'liste MAEC'!$A$2:$C$63,3,0)</f>
        <v>51</v>
      </c>
      <c r="G170" s="217"/>
      <c r="H170" s="217"/>
      <c r="I170" s="218" t="str">
        <f aca="false">IF(OR(ISERROR(H170*F170*5)=1,H170=""),"saisir la quantité (colonne H)",H170*F170*5)</f>
        <v>saisir la quantité (colonne H)</v>
      </c>
      <c r="J170" s="219" t="str">
        <f aca="false">IF(OR(LEFT(E170,3)="HBV",LEFT(E170,3)="PHY",E170="PRA2",LEFT(E170,2)="ZI"),"Saisir obligatoirement le nombre de demandeurs","")</f>
        <v/>
      </c>
    </row>
    <row r="171" customFormat="false" ht="28.35" hidden="false" customHeight="true" outlineLevel="0" collapsed="false">
      <c r="A171" s="211" t="str">
        <f aca="false">LEFT(D171,7)</f>
        <v>GE_SUDE</v>
      </c>
      <c r="B171" s="212" t="str">
        <f aca="false">VLOOKUP(A171,Opérateur_Territoire!$B$2:$D$120,2,0)</f>
        <v>CA 88</v>
      </c>
      <c r="C171" s="213" t="str">
        <f aca="false">VLOOKUP(A171,Opérateur_Territoire!$B$2:$D$120,3,0)</f>
        <v>Captages Sud – Orivelle, ferme de l’étang, Marlinvaux (Agence de l’eau Rhône-Méditerranée-Corse)</v>
      </c>
      <c r="D171" s="214" t="s">
        <v>1158</v>
      </c>
      <c r="E171" s="215" t="s">
        <v>1285</v>
      </c>
      <c r="F171" s="216" t="n">
        <f aca="false">VLOOKUP(E171,'liste MAEC'!$A$2:$C$63,3,0)</f>
        <v>358</v>
      </c>
      <c r="G171" s="217"/>
      <c r="H171" s="217"/>
      <c r="I171" s="218" t="str">
        <f aca="false">IF(OR(ISERROR(H171*F171*5)=1,H171=""),"saisir la quantité (colonne H)",H171*F171*5)</f>
        <v>saisir la quantité (colonne H)</v>
      </c>
      <c r="J171" s="219" t="str">
        <f aca="false">IF(OR(LEFT(E171,3)="HBV",LEFT(E171,3)="PHY",E171="PRA2",LEFT(E171,2)="ZI"),"Saisir obligatoirement le nombre de demandeurs","")</f>
        <v/>
      </c>
    </row>
    <row r="172" customFormat="false" ht="28.35" hidden="false" customHeight="true" outlineLevel="0" collapsed="false">
      <c r="A172" s="211" t="str">
        <f aca="false">LEFT(D172,7)</f>
        <v>GE_HMOH</v>
      </c>
      <c r="B172" s="212" t="str">
        <f aca="false">VLOOKUP(A172,Opérateur_Territoire!$B$2:$D$120,2,0)</f>
        <v>CA Alsace</v>
      </c>
      <c r="C172" s="213" t="str">
        <f aca="false">VLOOKUP(A172,Opérateur_Territoire!$B$2:$D$120,3,0)</f>
        <v>Bas-Rhin hors montagne – Herbe, élevage, infrastructures agro-écologiques</v>
      </c>
      <c r="D172" s="214" t="s">
        <v>722</v>
      </c>
      <c r="E172" s="215" t="s">
        <v>1299</v>
      </c>
      <c r="F172" s="216" t="n">
        <f aca="false">VLOOKUP(E172,'liste MAEC'!$A$2:$C$63,3,0)</f>
        <v>88</v>
      </c>
      <c r="G172" s="217"/>
      <c r="H172" s="217"/>
      <c r="I172" s="218" t="str">
        <f aca="false">IF(OR(ISERROR(H172*F172*5)=1,H172=""),"saisir la quantité (colonne H)",H172*F172*5)</f>
        <v>saisir la quantité (colonne H)</v>
      </c>
      <c r="J172" s="219" t="str">
        <f aca="false">IF(OR(LEFT(E172,3)="HBV",LEFT(E172,3)="PHY",E172="PRA2",LEFT(E172,2)="ZI"),"Saisir obligatoirement le nombre de demandeurs","")</f>
        <v>Saisir obligatoirement le nombre de demandeurs</v>
      </c>
    </row>
    <row r="173" customFormat="false" ht="28.35" hidden="false" customHeight="true" outlineLevel="0" collapsed="false">
      <c r="A173" s="211" t="str">
        <f aca="false">LEFT(D173,7)</f>
        <v>GE_MON5</v>
      </c>
      <c r="B173" s="212" t="str">
        <f aca="false">VLOOKUP(A173,Opérateur_Territoire!$B$2:$D$120,2,0)</f>
        <v>CA Alsace</v>
      </c>
      <c r="C173" s="213" t="str">
        <f aca="false">VLOOKUP(A173,Opérateur_Territoire!$B$2:$D$120,3,0)</f>
        <v>Montagne vivante – Biodiversité (Agence de l'eau Rhin-Meuse)</v>
      </c>
      <c r="D173" s="214" t="s">
        <v>886</v>
      </c>
      <c r="E173" s="215" t="s">
        <v>1293</v>
      </c>
      <c r="F173" s="216" t="n">
        <f aca="false">VLOOKUP(E173,'liste MAEC'!$A$2:$C$63,3,0)</f>
        <v>145</v>
      </c>
      <c r="G173" s="217"/>
      <c r="H173" s="217"/>
      <c r="I173" s="218" t="str">
        <f aca="false">IF(OR(ISERROR(H173*F173*5)=1,H173=""),"saisir la quantité (colonne H)",H173*F173*5)</f>
        <v>saisir la quantité (colonne H)</v>
      </c>
      <c r="J173" s="219" t="str">
        <f aca="false">IF(OR(LEFT(E173,3)="HBV",LEFT(E173,3)="PHY",E173="PRA2",LEFT(E173,2)="ZI"),"Saisir obligatoirement le nombre de demandeurs","")</f>
        <v/>
      </c>
    </row>
    <row r="174" customFormat="false" ht="28.35" hidden="false" customHeight="true" outlineLevel="0" collapsed="false">
      <c r="A174" s="211" t="str">
        <f aca="false">LEFT(D174,7)</f>
        <v>GE_MON5</v>
      </c>
      <c r="B174" s="212" t="str">
        <f aca="false">VLOOKUP(A174,Opérateur_Territoire!$B$2:$D$120,2,0)</f>
        <v>CA Alsace</v>
      </c>
      <c r="C174" s="213" t="str">
        <f aca="false">VLOOKUP(A174,Opérateur_Territoire!$B$2:$D$120,3,0)</f>
        <v>Montagne vivante – Biodiversité (Agence de l'eau Rhin-Meuse)</v>
      </c>
      <c r="D174" s="214" t="s">
        <v>887</v>
      </c>
      <c r="E174" s="215" t="s">
        <v>1297</v>
      </c>
      <c r="F174" s="216" t="n">
        <f aca="false">VLOOKUP(E174,'liste MAEC'!$A$2:$C$63,3,0)</f>
        <v>200</v>
      </c>
      <c r="G174" s="217"/>
      <c r="H174" s="217"/>
      <c r="I174" s="218" t="str">
        <f aca="false">IF(OR(ISERROR(H174*F174*5)=1,H174=""),"saisir la quantité (colonne H)",H174*F174*5)</f>
        <v>saisir la quantité (colonne H)</v>
      </c>
      <c r="J174" s="219" t="str">
        <f aca="false">IF(OR(LEFT(E174,3)="HBV",LEFT(E174,3)="PHY",E174="PRA2",LEFT(E174,2)="ZI"),"Saisir obligatoirement le nombre de demandeurs","")</f>
        <v/>
      </c>
    </row>
    <row r="175" customFormat="false" ht="28.35" hidden="false" customHeight="true" outlineLevel="0" collapsed="false">
      <c r="A175" s="211" t="str">
        <f aca="false">LEFT(D175,7)</f>
        <v>GE_MON5</v>
      </c>
      <c r="B175" s="212" t="str">
        <f aca="false">VLOOKUP(A175,Opérateur_Territoire!$B$2:$D$120,2,0)</f>
        <v>CA Alsace</v>
      </c>
      <c r="C175" s="213" t="str">
        <f aca="false">VLOOKUP(A175,Opérateur_Territoire!$B$2:$D$120,3,0)</f>
        <v>Montagne vivante – Biodiversité (Agence de l'eau Rhin-Meuse)</v>
      </c>
      <c r="D175" s="214" t="s">
        <v>723</v>
      </c>
      <c r="E175" s="215" t="s">
        <v>1319</v>
      </c>
      <c r="F175" s="216" t="n">
        <f aca="false">VLOOKUP(E175,'liste MAEC'!$A$2:$C$63,3,0)</f>
        <v>153</v>
      </c>
      <c r="G175" s="217"/>
      <c r="H175" s="217"/>
      <c r="I175" s="218" t="str">
        <f aca="false">IF(OR(ISERROR(H175*F175*5)=1,H175=""),"saisir la quantité (colonne H)",H175*F175*5)</f>
        <v>saisir la quantité (colonne H)</v>
      </c>
      <c r="J175" s="219" t="str">
        <f aca="false">IF(OR(LEFT(E175,3)="HBV",LEFT(E175,3)="PHY",E175="PRA2",LEFT(E175,2)="ZI"),"Saisir obligatoirement le nombre de demandeurs","")</f>
        <v/>
      </c>
    </row>
    <row r="176" customFormat="false" ht="28.35" hidden="false" customHeight="true" outlineLevel="0" collapsed="false">
      <c r="A176" s="211" t="str">
        <f aca="false">LEFT(D176,7)</f>
        <v>GE_MON5</v>
      </c>
      <c r="B176" s="212" t="str">
        <f aca="false">VLOOKUP(A176,Opérateur_Territoire!$B$2:$D$120,2,0)</f>
        <v>CA Alsace</v>
      </c>
      <c r="C176" s="213" t="str">
        <f aca="false">VLOOKUP(A176,Opérateur_Territoire!$B$2:$D$120,3,0)</f>
        <v>Montagne vivante – Biodiversité (Agence de l'eau Rhin-Meuse)</v>
      </c>
      <c r="D176" s="214" t="s">
        <v>724</v>
      </c>
      <c r="E176" s="215" t="s">
        <v>1321</v>
      </c>
      <c r="F176" s="216" t="n">
        <f aca="false">VLOOKUP(E176,'liste MAEC'!$A$2:$C$63,3,0)</f>
        <v>204</v>
      </c>
      <c r="G176" s="217"/>
      <c r="H176" s="217"/>
      <c r="I176" s="218" t="str">
        <f aca="false">IF(OR(ISERROR(H176*F176*5)=1,H176=""),"saisir la quantité (colonne H)",H176*F176*5)</f>
        <v>saisir la quantité (colonne H)</v>
      </c>
      <c r="J176" s="219" t="str">
        <f aca="false">IF(OR(LEFT(E176,3)="HBV",LEFT(E176,3)="PHY",E176="PRA2",LEFT(E176,2)="ZI"),"Saisir obligatoirement le nombre de demandeurs","")</f>
        <v/>
      </c>
    </row>
    <row r="177" customFormat="false" ht="28.35" hidden="false" customHeight="true" outlineLevel="0" collapsed="false">
      <c r="A177" s="211" t="str">
        <f aca="false">LEFT(D177,7)</f>
        <v>GE_MON5</v>
      </c>
      <c r="B177" s="212" t="str">
        <f aca="false">VLOOKUP(A177,Opérateur_Territoire!$B$2:$D$120,2,0)</f>
        <v>CA Alsace</v>
      </c>
      <c r="C177" s="213" t="str">
        <f aca="false">VLOOKUP(A177,Opérateur_Territoire!$B$2:$D$120,3,0)</f>
        <v>Montagne vivante – Biodiversité (Agence de l'eau Rhin-Meuse)</v>
      </c>
      <c r="D177" s="214" t="s">
        <v>725</v>
      </c>
      <c r="E177" s="215" t="s">
        <v>1323</v>
      </c>
      <c r="F177" s="216" t="n">
        <f aca="false">VLOOKUP(E177,'liste MAEC'!$A$2:$C$63,3,0)</f>
        <v>51</v>
      </c>
      <c r="G177" s="217"/>
      <c r="H177" s="217"/>
      <c r="I177" s="218" t="str">
        <f aca="false">IF(OR(ISERROR(H177*F177*5)=1,H177=""),"saisir la quantité (colonne H)",H177*F177*5)</f>
        <v>saisir la quantité (colonne H)</v>
      </c>
      <c r="J177" s="219" t="str">
        <f aca="false">IF(OR(LEFT(E177,3)="HBV",LEFT(E177,3)="PHY",E177="PRA2",LEFT(E177,2)="ZI"),"Saisir obligatoirement le nombre de demandeurs","")</f>
        <v/>
      </c>
    </row>
    <row r="178" customFormat="false" ht="28.35" hidden="false" customHeight="true" outlineLevel="0" collapsed="false">
      <c r="A178" s="211" t="str">
        <f aca="false">LEFT(D178,7)</f>
        <v>GE_MON5</v>
      </c>
      <c r="B178" s="212" t="str">
        <f aca="false">VLOOKUP(A178,Opérateur_Territoire!$B$2:$D$120,2,0)</f>
        <v>CA Alsace</v>
      </c>
      <c r="C178" s="213" t="str">
        <f aca="false">VLOOKUP(A178,Opérateur_Territoire!$B$2:$D$120,3,0)</f>
        <v>Montagne vivante – Biodiversité (Agence de l'eau Rhin-Meuse)</v>
      </c>
      <c r="D178" s="214" t="s">
        <v>726</v>
      </c>
      <c r="E178" s="215" t="s">
        <v>1325</v>
      </c>
      <c r="F178" s="216" t="n">
        <f aca="false">VLOOKUP(E178,'liste MAEC'!$A$2:$C$63,3,0)</f>
        <v>72</v>
      </c>
      <c r="G178" s="217"/>
      <c r="H178" s="217"/>
      <c r="I178" s="218" t="str">
        <f aca="false">IF(OR(ISERROR(H178*F178*5)=1,H178=""),"saisir la quantité (colonne H)",H178*F178*5)</f>
        <v>saisir la quantité (colonne H)</v>
      </c>
      <c r="J178" s="219" t="str">
        <f aca="false">IF(OR(LEFT(E178,3)="HBV",LEFT(E178,3)="PHY",E178="PRA2",LEFT(E178,2)="ZI"),"Saisir obligatoirement le nombre de demandeurs","")</f>
        <v/>
      </c>
    </row>
    <row r="179" customFormat="false" ht="28.35" hidden="false" customHeight="true" outlineLevel="0" collapsed="false">
      <c r="A179" s="211" t="str">
        <f aca="false">LEFT(D179,7)</f>
        <v>GE_MONH</v>
      </c>
      <c r="B179" s="212" t="str">
        <f aca="false">VLOOKUP(A179,Opérateur_Territoire!$B$2:$D$120,2,0)</f>
        <v>CA Alsace</v>
      </c>
      <c r="C179" s="213" t="str">
        <f aca="false">VLOOKUP(A179,Opérateur_Territoire!$B$2:$D$120,3,0)</f>
        <v>Montagne vivante – Herbe, élevage, infrastructures agro-écologiques</v>
      </c>
      <c r="D179" s="214" t="s">
        <v>727</v>
      </c>
      <c r="E179" s="215" t="s">
        <v>1299</v>
      </c>
      <c r="F179" s="216" t="n">
        <f aca="false">VLOOKUP(E179,'liste MAEC'!$A$2:$C$63,3,0)</f>
        <v>88</v>
      </c>
      <c r="G179" s="217"/>
      <c r="H179" s="217"/>
      <c r="I179" s="218" t="str">
        <f aca="false">IF(OR(ISERROR(H179*F179*5)=1,H179=""),"saisir la quantité (colonne H)",H179*F179*5)</f>
        <v>saisir la quantité (colonne H)</v>
      </c>
      <c r="J179" s="219" t="str">
        <f aca="false">IF(OR(LEFT(E179,3)="HBV",LEFT(E179,3)="PHY",E179="PRA2",LEFT(E179,2)="ZI"),"Saisir obligatoirement le nombre de demandeurs","")</f>
        <v>Saisir obligatoirement le nombre de demandeurs</v>
      </c>
    </row>
    <row r="180" customFormat="false" ht="28.35" hidden="false" customHeight="true" outlineLevel="0" collapsed="false">
      <c r="A180" s="211" t="str">
        <f aca="false">LEFT(D180,7)</f>
        <v>GE_MONN</v>
      </c>
      <c r="B180" s="212" t="str">
        <f aca="false">VLOOKUP(A180,Opérateur_Territoire!$B$2:$D$120,2,0)</f>
        <v>CA Alsace</v>
      </c>
      <c r="C180" s="213" t="str">
        <f aca="false">VLOOKUP(A180,Opérateur_Territoire!$B$2:$D$120,3,0)</f>
        <v>Montagne vivante – Natura 2000</v>
      </c>
      <c r="D180" s="214" t="s">
        <v>888</v>
      </c>
      <c r="E180" s="215" t="s">
        <v>1293</v>
      </c>
      <c r="F180" s="216" t="n">
        <f aca="false">VLOOKUP(E180,'liste MAEC'!$A$2:$C$63,3,0)</f>
        <v>145</v>
      </c>
      <c r="G180" s="217"/>
      <c r="H180" s="217"/>
      <c r="I180" s="218" t="str">
        <f aca="false">IF(OR(ISERROR(H180*F180*5)=1,H180=""),"saisir la quantité (colonne H)",H180*F180*5)</f>
        <v>saisir la quantité (colonne H)</v>
      </c>
      <c r="J180" s="219" t="str">
        <f aca="false">IF(OR(LEFT(E180,3)="HBV",LEFT(E180,3)="PHY",E180="PRA2",LEFT(E180,2)="ZI"),"Saisir obligatoirement le nombre de demandeurs","")</f>
        <v/>
      </c>
    </row>
    <row r="181" customFormat="false" ht="28.35" hidden="false" customHeight="true" outlineLevel="0" collapsed="false">
      <c r="A181" s="211" t="str">
        <f aca="false">LEFT(D181,7)</f>
        <v>GE_MONN</v>
      </c>
      <c r="B181" s="212" t="str">
        <f aca="false">VLOOKUP(A181,Opérateur_Territoire!$B$2:$D$120,2,0)</f>
        <v>CA Alsace</v>
      </c>
      <c r="C181" s="213" t="str">
        <f aca="false">VLOOKUP(A181,Opérateur_Territoire!$B$2:$D$120,3,0)</f>
        <v>Montagne vivante – Natura 2000</v>
      </c>
      <c r="D181" s="214" t="s">
        <v>889</v>
      </c>
      <c r="E181" s="215" t="s">
        <v>1297</v>
      </c>
      <c r="F181" s="216" t="n">
        <f aca="false">VLOOKUP(E181,'liste MAEC'!$A$2:$C$63,3,0)</f>
        <v>200</v>
      </c>
      <c r="G181" s="217"/>
      <c r="H181" s="217"/>
      <c r="I181" s="218" t="str">
        <f aca="false">IF(OR(ISERROR(H181*F181*5)=1,H181=""),"saisir la quantité (colonne H)",H181*F181*5)</f>
        <v>saisir la quantité (colonne H)</v>
      </c>
      <c r="J181" s="219" t="str">
        <f aca="false">IF(OR(LEFT(E181,3)="HBV",LEFT(E181,3)="PHY",E181="PRA2",LEFT(E181,2)="ZI"),"Saisir obligatoirement le nombre de demandeurs","")</f>
        <v/>
      </c>
    </row>
    <row r="182" customFormat="false" ht="28.35" hidden="false" customHeight="true" outlineLevel="0" collapsed="false">
      <c r="A182" s="211" t="str">
        <f aca="false">LEFT(D182,7)</f>
        <v>GE_MONN</v>
      </c>
      <c r="B182" s="212" t="str">
        <f aca="false">VLOOKUP(A182,Opérateur_Territoire!$B$2:$D$120,2,0)</f>
        <v>CA Alsace</v>
      </c>
      <c r="C182" s="213" t="str">
        <f aca="false">VLOOKUP(A182,Opérateur_Territoire!$B$2:$D$120,3,0)</f>
        <v>Montagne vivante – Natura 2000</v>
      </c>
      <c r="D182" s="214" t="s">
        <v>728</v>
      </c>
      <c r="E182" s="215" t="s">
        <v>1319</v>
      </c>
      <c r="F182" s="216" t="n">
        <f aca="false">VLOOKUP(E182,'liste MAEC'!$A$2:$C$63,3,0)</f>
        <v>153</v>
      </c>
      <c r="G182" s="217"/>
      <c r="H182" s="217"/>
      <c r="I182" s="218" t="str">
        <f aca="false">IF(OR(ISERROR(H182*F182*5)=1,H182=""),"saisir la quantité (colonne H)",H182*F182*5)</f>
        <v>saisir la quantité (colonne H)</v>
      </c>
      <c r="J182" s="219" t="str">
        <f aca="false">IF(OR(LEFT(E182,3)="HBV",LEFT(E182,3)="PHY",E182="PRA2",LEFT(E182,2)="ZI"),"Saisir obligatoirement le nombre de demandeurs","")</f>
        <v/>
      </c>
    </row>
    <row r="183" customFormat="false" ht="28.35" hidden="false" customHeight="true" outlineLevel="0" collapsed="false">
      <c r="A183" s="211" t="str">
        <f aca="false">LEFT(D183,7)</f>
        <v>GE_MONN</v>
      </c>
      <c r="B183" s="212" t="str">
        <f aca="false">VLOOKUP(A183,Opérateur_Territoire!$B$2:$D$120,2,0)</f>
        <v>CA Alsace</v>
      </c>
      <c r="C183" s="213" t="str">
        <f aca="false">VLOOKUP(A183,Opérateur_Territoire!$B$2:$D$120,3,0)</f>
        <v>Montagne vivante – Natura 2000</v>
      </c>
      <c r="D183" s="214" t="s">
        <v>729</v>
      </c>
      <c r="E183" s="215" t="s">
        <v>1321</v>
      </c>
      <c r="F183" s="216" t="n">
        <f aca="false">VLOOKUP(E183,'liste MAEC'!$A$2:$C$63,3,0)</f>
        <v>204</v>
      </c>
      <c r="G183" s="217"/>
      <c r="H183" s="217"/>
      <c r="I183" s="218" t="str">
        <f aca="false">IF(OR(ISERROR(H183*F183*5)=1,H183=""),"saisir la quantité (colonne H)",H183*F183*5)</f>
        <v>saisir la quantité (colonne H)</v>
      </c>
      <c r="J183" s="219" t="str">
        <f aca="false">IF(OR(LEFT(E183,3)="HBV",LEFT(E183,3)="PHY",E183="PRA2",LEFT(E183,2)="ZI"),"Saisir obligatoirement le nombre de demandeurs","")</f>
        <v/>
      </c>
    </row>
    <row r="184" customFormat="false" ht="28.35" hidden="false" customHeight="true" outlineLevel="0" collapsed="false">
      <c r="A184" s="211" t="str">
        <f aca="false">LEFT(D184,7)</f>
        <v>GE_MONN</v>
      </c>
      <c r="B184" s="212" t="str">
        <f aca="false">VLOOKUP(A184,Opérateur_Territoire!$B$2:$D$120,2,0)</f>
        <v>CA Alsace</v>
      </c>
      <c r="C184" s="213" t="str">
        <f aca="false">VLOOKUP(A184,Opérateur_Territoire!$B$2:$D$120,3,0)</f>
        <v>Montagne vivante – Natura 2000</v>
      </c>
      <c r="D184" s="214" t="s">
        <v>730</v>
      </c>
      <c r="E184" s="215" t="s">
        <v>1323</v>
      </c>
      <c r="F184" s="216" t="n">
        <f aca="false">VLOOKUP(E184,'liste MAEC'!$A$2:$C$63,3,0)</f>
        <v>51</v>
      </c>
      <c r="G184" s="217"/>
      <c r="H184" s="217"/>
      <c r="I184" s="218" t="str">
        <f aca="false">IF(OR(ISERROR(H184*F184*5)=1,H184=""),"saisir la quantité (colonne H)",H184*F184*5)</f>
        <v>saisir la quantité (colonne H)</v>
      </c>
      <c r="J184" s="219" t="str">
        <f aca="false">IF(OR(LEFT(E184,3)="HBV",LEFT(E184,3)="PHY",E184="PRA2",LEFT(E184,2)="ZI"),"Saisir obligatoirement le nombre de demandeurs","")</f>
        <v/>
      </c>
    </row>
    <row r="185" customFormat="false" ht="28.35" hidden="false" customHeight="true" outlineLevel="0" collapsed="false">
      <c r="A185" s="211" t="str">
        <f aca="false">LEFT(D185,7)</f>
        <v>GE_MONN</v>
      </c>
      <c r="B185" s="212" t="str">
        <f aca="false">VLOOKUP(A185,Opérateur_Territoire!$B$2:$D$120,2,0)</f>
        <v>CA Alsace</v>
      </c>
      <c r="C185" s="213" t="str">
        <f aca="false">VLOOKUP(A185,Opérateur_Territoire!$B$2:$D$120,3,0)</f>
        <v>Montagne vivante – Natura 2000</v>
      </c>
      <c r="D185" s="214" t="s">
        <v>731</v>
      </c>
      <c r="E185" s="215" t="s">
        <v>1325</v>
      </c>
      <c r="F185" s="216" t="n">
        <f aca="false">VLOOKUP(E185,'liste MAEC'!$A$2:$C$63,3,0)</f>
        <v>72</v>
      </c>
      <c r="G185" s="217"/>
      <c r="H185" s="217"/>
      <c r="I185" s="218" t="str">
        <f aca="false">IF(OR(ISERROR(H185*F185*5)=1,H185=""),"saisir la quantité (colonne H)",H185*F185*5)</f>
        <v>saisir la quantité (colonne H)</v>
      </c>
      <c r="J185" s="219" t="str">
        <f aca="false">IF(OR(LEFT(E185,3)="HBV",LEFT(E185,3)="PHY",E185="PRA2",LEFT(E185,2)="ZI"),"Saisir obligatoirement le nombre de demandeurs","")</f>
        <v/>
      </c>
    </row>
    <row r="186" customFormat="false" ht="28.35" hidden="false" customHeight="true" outlineLevel="0" collapsed="false">
      <c r="A186" s="211" t="str">
        <f aca="false">LEFT(D186,7)</f>
        <v>GE_043N</v>
      </c>
      <c r="B186" s="212" t="str">
        <f aca="false">VLOOKUP(A186,Opérateur_Territoire!$B$2:$D$120,2,0)</f>
        <v>CC Argonne ardennaise</v>
      </c>
      <c r="C186" s="213" t="str">
        <f aca="false">VLOOKUP(A186,Opérateur_Territoire!$B$2:$D$120,3,0)</f>
        <v>Prairies d’Autry – Natura 2000 (site 043)</v>
      </c>
      <c r="D186" s="214" t="s">
        <v>1159</v>
      </c>
      <c r="E186" s="215" t="s">
        <v>1282</v>
      </c>
      <c r="F186" s="216" t="n">
        <f aca="false">VLOOKUP(E186,'liste MAEC'!$A$2:$C$63,3,0)</f>
        <v>652</v>
      </c>
      <c r="G186" s="217"/>
      <c r="H186" s="217"/>
      <c r="I186" s="218" t="str">
        <f aca="false">IF(OR(ISERROR(H186*F186*5)=1,H186=""),"saisir la quantité (colonne H)",H186*F186*5)</f>
        <v>saisir la quantité (colonne H)</v>
      </c>
      <c r="J186" s="219" t="str">
        <f aca="false">IF(OR(LEFT(E186,3)="HBV",LEFT(E186,3)="PHY",E186="PRA2",LEFT(E186,2)="ZI"),"Saisir obligatoirement le nombre de demandeurs","")</f>
        <v/>
      </c>
    </row>
    <row r="187" customFormat="false" ht="28.35" hidden="false" customHeight="true" outlineLevel="0" collapsed="false">
      <c r="A187" s="211" t="str">
        <f aca="false">LEFT(D187,7)</f>
        <v>GE_043N</v>
      </c>
      <c r="B187" s="212" t="str">
        <f aca="false">VLOOKUP(A187,Opérateur_Territoire!$B$2:$D$120,2,0)</f>
        <v>CC Argonne ardennaise</v>
      </c>
      <c r="C187" s="213" t="str">
        <f aca="false">VLOOKUP(A187,Opérateur_Territoire!$B$2:$D$120,3,0)</f>
        <v>Prairies d’Autry – Natura 2000 (site 043)</v>
      </c>
      <c r="D187" s="214" t="s">
        <v>1160</v>
      </c>
      <c r="E187" s="215" t="s">
        <v>1285</v>
      </c>
      <c r="F187" s="216" t="n">
        <f aca="false">VLOOKUP(E187,'liste MAEC'!$A$2:$C$63,3,0)</f>
        <v>358</v>
      </c>
      <c r="G187" s="217"/>
      <c r="H187" s="217"/>
      <c r="I187" s="218" t="str">
        <f aca="false">IF(OR(ISERROR(H187*F187*5)=1,H187=""),"saisir la quantité (colonne H)",H187*F187*5)</f>
        <v>saisir la quantité (colonne H)</v>
      </c>
      <c r="J187" s="219" t="str">
        <f aca="false">IF(OR(LEFT(E187,3)="HBV",LEFT(E187,3)="PHY",E187="PRA2",LEFT(E187,2)="ZI"),"Saisir obligatoirement le nombre de demandeurs","")</f>
        <v/>
      </c>
    </row>
    <row r="188" customFormat="false" ht="28.35" hidden="false" customHeight="true" outlineLevel="0" collapsed="false">
      <c r="A188" s="211" t="str">
        <f aca="false">LEFT(D188,7)</f>
        <v>GE_043N</v>
      </c>
      <c r="B188" s="212" t="str">
        <f aca="false">VLOOKUP(A188,Opérateur_Territoire!$B$2:$D$120,2,0)</f>
        <v>CC Argonne ardennaise</v>
      </c>
      <c r="C188" s="213" t="str">
        <f aca="false">VLOOKUP(A188,Opérateur_Territoire!$B$2:$D$120,3,0)</f>
        <v>Prairies d’Autry – Natura 2000 (site 043)</v>
      </c>
      <c r="D188" s="214" t="s">
        <v>890</v>
      </c>
      <c r="E188" s="215" t="s">
        <v>1289</v>
      </c>
      <c r="F188" s="216" t="n">
        <f aca="false">VLOOKUP(E188,'liste MAEC'!$A$2:$C$63,3,0)</f>
        <v>82</v>
      </c>
      <c r="G188" s="217"/>
      <c r="H188" s="217"/>
      <c r="I188" s="218" t="str">
        <f aca="false">IF(OR(ISERROR(H188*F188*5)=1,H188=""),"saisir la quantité (colonne H)",H188*F188*5)</f>
        <v>saisir la quantité (colonne H)</v>
      </c>
      <c r="J188" s="219" t="str">
        <f aca="false">IF(OR(LEFT(E188,3)="HBV",LEFT(E188,3)="PHY",E188="PRA2",LEFT(E188,2)="ZI"),"Saisir obligatoirement le nombre de demandeurs","")</f>
        <v/>
      </c>
    </row>
    <row r="189" customFormat="false" ht="28.35" hidden="false" customHeight="true" outlineLevel="0" collapsed="false">
      <c r="A189" s="211" t="str">
        <f aca="false">LEFT(D189,7)</f>
        <v>GE_043N</v>
      </c>
      <c r="B189" s="212" t="str">
        <f aca="false">VLOOKUP(A189,Opérateur_Territoire!$B$2:$D$120,2,0)</f>
        <v>CC Argonne ardennaise</v>
      </c>
      <c r="C189" s="213" t="str">
        <f aca="false">VLOOKUP(A189,Opérateur_Territoire!$B$2:$D$120,3,0)</f>
        <v>Prairies d’Autry – Natura 2000 (site 043)</v>
      </c>
      <c r="D189" s="214" t="s">
        <v>891</v>
      </c>
      <c r="E189" s="215" t="s">
        <v>1293</v>
      </c>
      <c r="F189" s="216" t="n">
        <f aca="false">VLOOKUP(E189,'liste MAEC'!$A$2:$C$63,3,0)</f>
        <v>145</v>
      </c>
      <c r="G189" s="217"/>
      <c r="H189" s="217"/>
      <c r="I189" s="218" t="str">
        <f aca="false">IF(OR(ISERROR(H189*F189*5)=1,H189=""),"saisir la quantité (colonne H)",H189*F189*5)</f>
        <v>saisir la quantité (colonne H)</v>
      </c>
      <c r="J189" s="219" t="str">
        <f aca="false">IF(OR(LEFT(E189,3)="HBV",LEFT(E189,3)="PHY",E189="PRA2",LEFT(E189,2)="ZI"),"Saisir obligatoirement le nombre de demandeurs","")</f>
        <v/>
      </c>
    </row>
    <row r="190" customFormat="false" ht="28.35" hidden="false" customHeight="true" outlineLevel="0" collapsed="false">
      <c r="A190" s="211" t="str">
        <f aca="false">LEFT(D190,7)</f>
        <v>GE_043N</v>
      </c>
      <c r="B190" s="212" t="str">
        <f aca="false">VLOOKUP(A190,Opérateur_Territoire!$B$2:$D$120,2,0)</f>
        <v>CC Argonne ardennaise</v>
      </c>
      <c r="C190" s="213" t="str">
        <f aca="false">VLOOKUP(A190,Opérateur_Territoire!$B$2:$D$120,3,0)</f>
        <v>Prairies d’Autry – Natura 2000 (site 043)</v>
      </c>
      <c r="D190" s="214" t="s">
        <v>892</v>
      </c>
      <c r="E190" s="215" t="s">
        <v>1297</v>
      </c>
      <c r="F190" s="216" t="n">
        <f aca="false">VLOOKUP(E190,'liste MAEC'!$A$2:$C$63,3,0)</f>
        <v>200</v>
      </c>
      <c r="G190" s="217"/>
      <c r="H190" s="217"/>
      <c r="I190" s="218" t="str">
        <f aca="false">IF(OR(ISERROR(H190*F190*5)=1,H190=""),"saisir la quantité (colonne H)",H190*F190*5)</f>
        <v>saisir la quantité (colonne H)</v>
      </c>
      <c r="J190" s="219" t="str">
        <f aca="false">IF(OR(LEFT(E190,3)="HBV",LEFT(E190,3)="PHY",E190="PRA2",LEFT(E190,2)="ZI"),"Saisir obligatoirement le nombre de demandeurs","")</f>
        <v/>
      </c>
    </row>
    <row r="191" customFormat="false" ht="28.35" hidden="false" customHeight="true" outlineLevel="0" collapsed="false">
      <c r="A191" s="211" t="str">
        <f aca="false">LEFT(D191,7)</f>
        <v>GE_043N</v>
      </c>
      <c r="B191" s="212" t="str">
        <f aca="false">VLOOKUP(A191,Opérateur_Territoire!$B$2:$D$120,2,0)</f>
        <v>CC Argonne ardennaise</v>
      </c>
      <c r="C191" s="213" t="str">
        <f aca="false">VLOOKUP(A191,Opérateur_Territoire!$B$2:$D$120,3,0)</f>
        <v>Prairies d’Autry – Natura 2000 (site 043)</v>
      </c>
      <c r="D191" s="214" t="s">
        <v>893</v>
      </c>
      <c r="E191" s="215" t="s">
        <v>1315</v>
      </c>
      <c r="F191" s="216" t="n">
        <f aca="false">VLOOKUP(E191,'liste MAEC'!$A$2:$C$63,3,0)</f>
        <v>201</v>
      </c>
      <c r="G191" s="217"/>
      <c r="H191" s="217"/>
      <c r="I191" s="218" t="str">
        <f aca="false">IF(OR(ISERROR(H191*F191*5)=1,H191=""),"saisir la quantité (colonne H)",H191*F191*5)</f>
        <v>saisir la quantité (colonne H)</v>
      </c>
      <c r="J191" s="219" t="str">
        <f aca="false">IF(OR(LEFT(E191,3)="HBV",LEFT(E191,3)="PHY",E191="PRA2",LEFT(E191,2)="ZI"),"Saisir obligatoirement le nombre de demandeurs","")</f>
        <v/>
      </c>
    </row>
    <row r="192" customFormat="false" ht="28.35" hidden="false" customHeight="true" outlineLevel="0" collapsed="false">
      <c r="A192" s="211" t="str">
        <f aca="false">LEFT(D192,7)</f>
        <v>GE_053N</v>
      </c>
      <c r="B192" s="212" t="str">
        <f aca="false">VLOOKUP(A192,Opérateur_Territoire!$B$2:$D$120,2,0)</f>
        <v>CC Argonne ardennaise</v>
      </c>
      <c r="C192" s="213" t="str">
        <f aca="false">VLOOKUP(A192,Opérateur_Territoire!$B$2:$D$120,3,0)</f>
        <v>Prairies de la vallée de l’Aisne – Natura 2000 (site 053)</v>
      </c>
      <c r="D192" s="214" t="s">
        <v>1161</v>
      </c>
      <c r="E192" s="215" t="s">
        <v>1282</v>
      </c>
      <c r="F192" s="216" t="n">
        <f aca="false">VLOOKUP(E192,'liste MAEC'!$A$2:$C$63,3,0)</f>
        <v>652</v>
      </c>
      <c r="G192" s="217"/>
      <c r="H192" s="217"/>
      <c r="I192" s="218" t="str">
        <f aca="false">IF(OR(ISERROR(H192*F192*5)=1,H192=""),"saisir la quantité (colonne H)",H192*F192*5)</f>
        <v>saisir la quantité (colonne H)</v>
      </c>
      <c r="J192" s="219" t="str">
        <f aca="false">IF(OR(LEFT(E192,3)="HBV",LEFT(E192,3)="PHY",E192="PRA2",LEFT(E192,2)="ZI"),"Saisir obligatoirement le nombre de demandeurs","")</f>
        <v/>
      </c>
    </row>
    <row r="193" customFormat="false" ht="28.35" hidden="false" customHeight="true" outlineLevel="0" collapsed="false">
      <c r="A193" s="211" t="str">
        <f aca="false">LEFT(D193,7)</f>
        <v>GE_053N</v>
      </c>
      <c r="B193" s="212" t="str">
        <f aca="false">VLOOKUP(A193,Opérateur_Territoire!$B$2:$D$120,2,0)</f>
        <v>CC Argonne ardennaise</v>
      </c>
      <c r="C193" s="213" t="str">
        <f aca="false">VLOOKUP(A193,Opérateur_Territoire!$B$2:$D$120,3,0)</f>
        <v>Prairies de la vallée de l’Aisne – Natura 2000 (site 053)</v>
      </c>
      <c r="D193" s="214" t="s">
        <v>1162</v>
      </c>
      <c r="E193" s="215" t="s">
        <v>1285</v>
      </c>
      <c r="F193" s="216" t="n">
        <f aca="false">VLOOKUP(E193,'liste MAEC'!$A$2:$C$63,3,0)</f>
        <v>358</v>
      </c>
      <c r="G193" s="217"/>
      <c r="H193" s="217"/>
      <c r="I193" s="218" t="str">
        <f aca="false">IF(OR(ISERROR(H193*F193*5)=1,H193=""),"saisir la quantité (colonne H)",H193*F193*5)</f>
        <v>saisir la quantité (colonne H)</v>
      </c>
      <c r="J193" s="219" t="str">
        <f aca="false">IF(OR(LEFT(E193,3)="HBV",LEFT(E193,3)="PHY",E193="PRA2",LEFT(E193,2)="ZI"),"Saisir obligatoirement le nombre de demandeurs","")</f>
        <v/>
      </c>
    </row>
    <row r="194" customFormat="false" ht="28.35" hidden="false" customHeight="true" outlineLevel="0" collapsed="false">
      <c r="A194" s="211" t="str">
        <f aca="false">LEFT(D194,7)</f>
        <v>GE_053N</v>
      </c>
      <c r="B194" s="212" t="str">
        <f aca="false">VLOOKUP(A194,Opérateur_Territoire!$B$2:$D$120,2,0)</f>
        <v>CC Argonne ardennaise</v>
      </c>
      <c r="C194" s="213" t="str">
        <f aca="false">VLOOKUP(A194,Opérateur_Territoire!$B$2:$D$120,3,0)</f>
        <v>Prairies de la vallée de l’Aisne – Natura 2000 (site 053)</v>
      </c>
      <c r="D194" s="214" t="s">
        <v>894</v>
      </c>
      <c r="E194" s="215" t="s">
        <v>1289</v>
      </c>
      <c r="F194" s="216" t="n">
        <f aca="false">VLOOKUP(E194,'liste MAEC'!$A$2:$C$63,3,0)</f>
        <v>82</v>
      </c>
      <c r="G194" s="217"/>
      <c r="H194" s="217"/>
      <c r="I194" s="218" t="str">
        <f aca="false">IF(OR(ISERROR(H194*F194*5)=1,H194=""),"saisir la quantité (colonne H)",H194*F194*5)</f>
        <v>saisir la quantité (colonne H)</v>
      </c>
      <c r="J194" s="219" t="str">
        <f aca="false">IF(OR(LEFT(E194,3)="HBV",LEFT(E194,3)="PHY",E194="PRA2",LEFT(E194,2)="ZI"),"Saisir obligatoirement le nombre de demandeurs","")</f>
        <v/>
      </c>
    </row>
    <row r="195" customFormat="false" ht="28.35" hidden="false" customHeight="true" outlineLevel="0" collapsed="false">
      <c r="A195" s="211" t="str">
        <f aca="false">LEFT(D195,7)</f>
        <v>GE_053N</v>
      </c>
      <c r="B195" s="212" t="str">
        <f aca="false">VLOOKUP(A195,Opérateur_Territoire!$B$2:$D$120,2,0)</f>
        <v>CC Argonne ardennaise</v>
      </c>
      <c r="C195" s="213" t="str">
        <f aca="false">VLOOKUP(A195,Opérateur_Territoire!$B$2:$D$120,3,0)</f>
        <v>Prairies de la vallée de l’Aisne – Natura 2000 (site 053)</v>
      </c>
      <c r="D195" s="214" t="s">
        <v>895</v>
      </c>
      <c r="E195" s="215" t="s">
        <v>1293</v>
      </c>
      <c r="F195" s="216" t="n">
        <f aca="false">VLOOKUP(E195,'liste MAEC'!$A$2:$C$63,3,0)</f>
        <v>145</v>
      </c>
      <c r="G195" s="217"/>
      <c r="H195" s="217"/>
      <c r="I195" s="218" t="str">
        <f aca="false">IF(OR(ISERROR(H195*F195*5)=1,H195=""),"saisir la quantité (colonne H)",H195*F195*5)</f>
        <v>saisir la quantité (colonne H)</v>
      </c>
      <c r="J195" s="219" t="str">
        <f aca="false">IF(OR(LEFT(E195,3)="HBV",LEFT(E195,3)="PHY",E195="PRA2",LEFT(E195,2)="ZI"),"Saisir obligatoirement le nombre de demandeurs","")</f>
        <v/>
      </c>
    </row>
    <row r="196" customFormat="false" ht="28.35" hidden="false" customHeight="true" outlineLevel="0" collapsed="false">
      <c r="A196" s="211" t="str">
        <f aca="false">LEFT(D196,7)</f>
        <v>GE_053N</v>
      </c>
      <c r="B196" s="212" t="str">
        <f aca="false">VLOOKUP(A196,Opérateur_Territoire!$B$2:$D$120,2,0)</f>
        <v>CC Argonne ardennaise</v>
      </c>
      <c r="C196" s="213" t="str">
        <f aca="false">VLOOKUP(A196,Opérateur_Territoire!$B$2:$D$120,3,0)</f>
        <v>Prairies de la vallée de l’Aisne – Natura 2000 (site 053)</v>
      </c>
      <c r="D196" s="214" t="s">
        <v>896</v>
      </c>
      <c r="E196" s="215" t="s">
        <v>1297</v>
      </c>
      <c r="F196" s="216" t="n">
        <f aca="false">VLOOKUP(E196,'liste MAEC'!$A$2:$C$63,3,0)</f>
        <v>200</v>
      </c>
      <c r="G196" s="217"/>
      <c r="H196" s="217"/>
      <c r="I196" s="218" t="str">
        <f aca="false">IF(OR(ISERROR(H196*F196*5)=1,H196=""),"saisir la quantité (colonne H)",H196*F196*5)</f>
        <v>saisir la quantité (colonne H)</v>
      </c>
      <c r="J196" s="219" t="str">
        <f aca="false">IF(OR(LEFT(E196,3)="HBV",LEFT(E196,3)="PHY",E196="PRA2",LEFT(E196,2)="ZI"),"Saisir obligatoirement le nombre de demandeurs","")</f>
        <v/>
      </c>
    </row>
    <row r="197" customFormat="false" ht="28.35" hidden="false" customHeight="true" outlineLevel="0" collapsed="false">
      <c r="A197" s="211" t="str">
        <f aca="false">LEFT(D197,7)</f>
        <v>GE_053N</v>
      </c>
      <c r="B197" s="212" t="str">
        <f aca="false">VLOOKUP(A197,Opérateur_Territoire!$B$2:$D$120,2,0)</f>
        <v>CC Argonne ardennaise</v>
      </c>
      <c r="C197" s="213" t="str">
        <f aca="false">VLOOKUP(A197,Opérateur_Territoire!$B$2:$D$120,3,0)</f>
        <v>Prairies de la vallée de l’Aisne – Natura 2000 (site 053)</v>
      </c>
      <c r="D197" s="214" t="s">
        <v>897</v>
      </c>
      <c r="E197" s="215" t="s">
        <v>1315</v>
      </c>
      <c r="F197" s="216" t="n">
        <f aca="false">VLOOKUP(E197,'liste MAEC'!$A$2:$C$63,3,0)</f>
        <v>201</v>
      </c>
      <c r="G197" s="217"/>
      <c r="H197" s="217"/>
      <c r="I197" s="218" t="str">
        <f aca="false">IF(OR(ISERROR(H197*F197*5)=1,H197=""),"saisir la quantité (colonne H)",H197*F197*5)</f>
        <v>saisir la quantité (colonne H)</v>
      </c>
      <c r="J197" s="219" t="str">
        <f aca="false">IF(OR(LEFT(E197,3)="HBV",LEFT(E197,3)="PHY",E197="PRA2",LEFT(E197,2)="ZI"),"Saisir obligatoirement le nombre de demandeurs","")</f>
        <v/>
      </c>
    </row>
    <row r="198" customFormat="false" ht="28.35" hidden="false" customHeight="true" outlineLevel="0" collapsed="false">
      <c r="A198" s="211" t="str">
        <f aca="false">LEFT(D198,7)</f>
        <v>GE_209N</v>
      </c>
      <c r="B198" s="212" t="str">
        <f aca="false">VLOOKUP(A198,Opérateur_Territoire!$B$2:$D$120,2,0)</f>
        <v>CC Argonne ardennaise</v>
      </c>
      <c r="C198" s="213" t="str">
        <f aca="false">VLOOKUP(A198,Opérateur_Territoire!$B$2:$D$120,3,0)</f>
        <v>Confluence vallées de l’Aisne et de l’Aire – Natura 2000 (site 209)</v>
      </c>
      <c r="D198" s="214" t="s">
        <v>1163</v>
      </c>
      <c r="E198" s="215" t="s">
        <v>1282</v>
      </c>
      <c r="F198" s="216" t="n">
        <f aca="false">VLOOKUP(E198,'liste MAEC'!$A$2:$C$63,3,0)</f>
        <v>652</v>
      </c>
      <c r="G198" s="217"/>
      <c r="H198" s="217"/>
      <c r="I198" s="218" t="str">
        <f aca="false">IF(OR(ISERROR(H198*F198*5)=1,H198=""),"saisir la quantité (colonne H)",H198*F198*5)</f>
        <v>saisir la quantité (colonne H)</v>
      </c>
      <c r="J198" s="219" t="str">
        <f aca="false">IF(OR(LEFT(E198,3)="HBV",LEFT(E198,3)="PHY",E198="PRA2",LEFT(E198,2)="ZI"),"Saisir obligatoirement le nombre de demandeurs","")</f>
        <v/>
      </c>
    </row>
    <row r="199" customFormat="false" ht="28.35" hidden="false" customHeight="true" outlineLevel="0" collapsed="false">
      <c r="A199" s="211" t="str">
        <f aca="false">LEFT(D199,7)</f>
        <v>GE_209N</v>
      </c>
      <c r="B199" s="212" t="str">
        <f aca="false">VLOOKUP(A199,Opérateur_Territoire!$B$2:$D$120,2,0)</f>
        <v>CC Argonne ardennaise</v>
      </c>
      <c r="C199" s="213" t="str">
        <f aca="false">VLOOKUP(A199,Opérateur_Territoire!$B$2:$D$120,3,0)</f>
        <v>Confluence vallées de l’Aisne et de l’Aire – Natura 2000 (site 209)</v>
      </c>
      <c r="D199" s="214" t="s">
        <v>1164</v>
      </c>
      <c r="E199" s="215" t="s">
        <v>1285</v>
      </c>
      <c r="F199" s="216" t="n">
        <f aca="false">VLOOKUP(E199,'liste MAEC'!$A$2:$C$63,3,0)</f>
        <v>358</v>
      </c>
      <c r="G199" s="217"/>
      <c r="H199" s="217"/>
      <c r="I199" s="218" t="str">
        <f aca="false">IF(OR(ISERROR(H199*F199*5)=1,H199=""),"saisir la quantité (colonne H)",H199*F199*5)</f>
        <v>saisir la quantité (colonne H)</v>
      </c>
      <c r="J199" s="219" t="str">
        <f aca="false">IF(OR(LEFT(E199,3)="HBV",LEFT(E199,3)="PHY",E199="PRA2",LEFT(E199,2)="ZI"),"Saisir obligatoirement le nombre de demandeurs","")</f>
        <v/>
      </c>
    </row>
    <row r="200" customFormat="false" ht="28.35" hidden="false" customHeight="true" outlineLevel="0" collapsed="false">
      <c r="A200" s="211" t="str">
        <f aca="false">LEFT(D200,7)</f>
        <v>GE_209N</v>
      </c>
      <c r="B200" s="212" t="str">
        <f aca="false">VLOOKUP(A200,Opérateur_Territoire!$B$2:$D$120,2,0)</f>
        <v>CC Argonne ardennaise</v>
      </c>
      <c r="C200" s="213" t="str">
        <f aca="false">VLOOKUP(A200,Opérateur_Territoire!$B$2:$D$120,3,0)</f>
        <v>Confluence vallées de l’Aisne et de l’Aire – Natura 2000 (site 209)</v>
      </c>
      <c r="D200" s="214" t="s">
        <v>898</v>
      </c>
      <c r="E200" s="215" t="s">
        <v>1289</v>
      </c>
      <c r="F200" s="216" t="n">
        <f aca="false">VLOOKUP(E200,'liste MAEC'!$A$2:$C$63,3,0)</f>
        <v>82</v>
      </c>
      <c r="G200" s="217"/>
      <c r="H200" s="217"/>
      <c r="I200" s="218" t="str">
        <f aca="false">IF(OR(ISERROR(H200*F200*5)=1,H200=""),"saisir la quantité (colonne H)",H200*F200*5)</f>
        <v>saisir la quantité (colonne H)</v>
      </c>
      <c r="J200" s="219" t="str">
        <f aca="false">IF(OR(LEFT(E200,3)="HBV",LEFT(E200,3)="PHY",E200="PRA2",LEFT(E200,2)="ZI"),"Saisir obligatoirement le nombre de demandeurs","")</f>
        <v/>
      </c>
    </row>
    <row r="201" customFormat="false" ht="28.35" hidden="false" customHeight="true" outlineLevel="0" collapsed="false">
      <c r="A201" s="211" t="str">
        <f aca="false">LEFT(D201,7)</f>
        <v>GE_209N</v>
      </c>
      <c r="B201" s="212" t="str">
        <f aca="false">VLOOKUP(A201,Opérateur_Territoire!$B$2:$D$120,2,0)</f>
        <v>CC Argonne ardennaise</v>
      </c>
      <c r="C201" s="213" t="str">
        <f aca="false">VLOOKUP(A201,Opérateur_Territoire!$B$2:$D$120,3,0)</f>
        <v>Confluence vallées de l’Aisne et de l’Aire – Natura 2000 (site 209)</v>
      </c>
      <c r="D201" s="214" t="s">
        <v>899</v>
      </c>
      <c r="E201" s="215" t="s">
        <v>1293</v>
      </c>
      <c r="F201" s="216" t="n">
        <f aca="false">VLOOKUP(E201,'liste MAEC'!$A$2:$C$63,3,0)</f>
        <v>145</v>
      </c>
      <c r="G201" s="217"/>
      <c r="H201" s="217"/>
      <c r="I201" s="218" t="str">
        <f aca="false">IF(OR(ISERROR(H201*F201*5)=1,H201=""),"saisir la quantité (colonne H)",H201*F201*5)</f>
        <v>saisir la quantité (colonne H)</v>
      </c>
      <c r="J201" s="219" t="str">
        <f aca="false">IF(OR(LEFT(E201,3)="HBV",LEFT(E201,3)="PHY",E201="PRA2",LEFT(E201,2)="ZI"),"Saisir obligatoirement le nombre de demandeurs","")</f>
        <v/>
      </c>
    </row>
    <row r="202" customFormat="false" ht="28.35" hidden="false" customHeight="true" outlineLevel="0" collapsed="false">
      <c r="A202" s="211" t="str">
        <f aca="false">LEFT(D202,7)</f>
        <v>GE_209N</v>
      </c>
      <c r="B202" s="212" t="str">
        <f aca="false">VLOOKUP(A202,Opérateur_Territoire!$B$2:$D$120,2,0)</f>
        <v>CC Argonne ardennaise</v>
      </c>
      <c r="C202" s="213" t="str">
        <f aca="false">VLOOKUP(A202,Opérateur_Territoire!$B$2:$D$120,3,0)</f>
        <v>Confluence vallées de l’Aisne et de l’Aire – Natura 2000 (site 209)</v>
      </c>
      <c r="D202" s="214" t="s">
        <v>900</v>
      </c>
      <c r="E202" s="215" t="s">
        <v>1297</v>
      </c>
      <c r="F202" s="216" t="n">
        <f aca="false">VLOOKUP(E202,'liste MAEC'!$A$2:$C$63,3,0)</f>
        <v>200</v>
      </c>
      <c r="G202" s="217"/>
      <c r="H202" s="217"/>
      <c r="I202" s="218" t="str">
        <f aca="false">IF(OR(ISERROR(H202*F202*5)=1,H202=""),"saisir la quantité (colonne H)",H202*F202*5)</f>
        <v>saisir la quantité (colonne H)</v>
      </c>
      <c r="J202" s="219" t="str">
        <f aca="false">IF(OR(LEFT(E202,3)="HBV",LEFT(E202,3)="PHY",E202="PRA2",LEFT(E202,2)="ZI"),"Saisir obligatoirement le nombre de demandeurs","")</f>
        <v/>
      </c>
    </row>
    <row r="203" customFormat="false" ht="28.35" hidden="false" customHeight="true" outlineLevel="0" collapsed="false">
      <c r="A203" s="211" t="str">
        <f aca="false">LEFT(D203,7)</f>
        <v>GE_209N</v>
      </c>
      <c r="B203" s="212" t="str">
        <f aca="false">VLOOKUP(A203,Opérateur_Territoire!$B$2:$D$120,2,0)</f>
        <v>CC Argonne ardennaise</v>
      </c>
      <c r="C203" s="213" t="str">
        <f aca="false">VLOOKUP(A203,Opérateur_Territoire!$B$2:$D$120,3,0)</f>
        <v>Confluence vallées de l’Aisne et de l’Aire – Natura 2000 (site 209)</v>
      </c>
      <c r="D203" s="214" t="s">
        <v>901</v>
      </c>
      <c r="E203" s="215" t="s">
        <v>1315</v>
      </c>
      <c r="F203" s="216" t="n">
        <f aca="false">VLOOKUP(E203,'liste MAEC'!$A$2:$C$63,3,0)</f>
        <v>201</v>
      </c>
      <c r="G203" s="217"/>
      <c r="H203" s="217"/>
      <c r="I203" s="218" t="str">
        <f aca="false">IF(OR(ISERROR(H203*F203*5)=1,H203=""),"saisir la quantité (colonne H)",H203*F203*5)</f>
        <v>saisir la quantité (colonne H)</v>
      </c>
      <c r="J203" s="219" t="str">
        <f aca="false">IF(OR(LEFT(E203,3)="HBV",LEFT(E203,3)="PHY",E203="PRA2",LEFT(E203,2)="ZI"),"Saisir obligatoirement le nombre de demandeurs","")</f>
        <v/>
      </c>
    </row>
    <row r="204" customFormat="false" ht="28.35" hidden="false" customHeight="true" outlineLevel="0" collapsed="false">
      <c r="A204" s="211" t="str">
        <f aca="false">LEFT(D204,7)</f>
        <v>GE_210N</v>
      </c>
      <c r="B204" s="212" t="str">
        <f aca="false">VLOOKUP(A204,Opérateur_Territoire!$B$2:$D$120,2,0)</f>
        <v>CC Argonne ardennaise</v>
      </c>
      <c r="C204" s="213" t="str">
        <f aca="false">VLOOKUP(A204,Opérateur_Territoire!$B$2:$D$120,3,0)</f>
        <v>Vallée de l’Aisne à Mouron – Natura 2000 (site 210)</v>
      </c>
      <c r="D204" s="214" t="s">
        <v>1165</v>
      </c>
      <c r="E204" s="215" t="s">
        <v>1282</v>
      </c>
      <c r="F204" s="216" t="n">
        <f aca="false">VLOOKUP(E204,'liste MAEC'!$A$2:$C$63,3,0)</f>
        <v>652</v>
      </c>
      <c r="G204" s="217"/>
      <c r="H204" s="217"/>
      <c r="I204" s="218" t="str">
        <f aca="false">IF(OR(ISERROR(H204*F204*5)=1,H204=""),"saisir la quantité (colonne H)",H204*F204*5)</f>
        <v>saisir la quantité (colonne H)</v>
      </c>
      <c r="J204" s="219" t="str">
        <f aca="false">IF(OR(LEFT(E204,3)="HBV",LEFT(E204,3)="PHY",E204="PRA2",LEFT(E204,2)="ZI"),"Saisir obligatoirement le nombre de demandeurs","")</f>
        <v/>
      </c>
    </row>
    <row r="205" customFormat="false" ht="28.35" hidden="false" customHeight="true" outlineLevel="0" collapsed="false">
      <c r="A205" s="211" t="str">
        <f aca="false">LEFT(D205,7)</f>
        <v>GE_210N</v>
      </c>
      <c r="B205" s="212" t="str">
        <f aca="false">VLOOKUP(A205,Opérateur_Territoire!$B$2:$D$120,2,0)</f>
        <v>CC Argonne ardennaise</v>
      </c>
      <c r="C205" s="213" t="str">
        <f aca="false">VLOOKUP(A205,Opérateur_Territoire!$B$2:$D$120,3,0)</f>
        <v>Vallée de l’Aisne à Mouron – Natura 2000 (site 210)</v>
      </c>
      <c r="D205" s="214" t="s">
        <v>1166</v>
      </c>
      <c r="E205" s="215" t="s">
        <v>1285</v>
      </c>
      <c r="F205" s="216" t="n">
        <f aca="false">VLOOKUP(E205,'liste MAEC'!$A$2:$C$63,3,0)</f>
        <v>358</v>
      </c>
      <c r="G205" s="217"/>
      <c r="H205" s="217"/>
      <c r="I205" s="218" t="str">
        <f aca="false">IF(OR(ISERROR(H205*F205*5)=1,H205=""),"saisir la quantité (colonne H)",H205*F205*5)</f>
        <v>saisir la quantité (colonne H)</v>
      </c>
      <c r="J205" s="219" t="str">
        <f aca="false">IF(OR(LEFT(E205,3)="HBV",LEFT(E205,3)="PHY",E205="PRA2",LEFT(E205,2)="ZI"),"Saisir obligatoirement le nombre de demandeurs","")</f>
        <v/>
      </c>
    </row>
    <row r="206" customFormat="false" ht="28.35" hidden="false" customHeight="true" outlineLevel="0" collapsed="false">
      <c r="A206" s="211" t="str">
        <f aca="false">LEFT(D206,7)</f>
        <v>GE_210N</v>
      </c>
      <c r="B206" s="212" t="str">
        <f aca="false">VLOOKUP(A206,Opérateur_Territoire!$B$2:$D$120,2,0)</f>
        <v>CC Argonne ardennaise</v>
      </c>
      <c r="C206" s="213" t="str">
        <f aca="false">VLOOKUP(A206,Opérateur_Territoire!$B$2:$D$120,3,0)</f>
        <v>Vallée de l’Aisne à Mouron – Natura 2000 (site 210)</v>
      </c>
      <c r="D206" s="214" t="s">
        <v>902</v>
      </c>
      <c r="E206" s="215" t="s">
        <v>1289</v>
      </c>
      <c r="F206" s="216" t="n">
        <f aca="false">VLOOKUP(E206,'liste MAEC'!$A$2:$C$63,3,0)</f>
        <v>82</v>
      </c>
      <c r="G206" s="217"/>
      <c r="H206" s="217"/>
      <c r="I206" s="218" t="str">
        <f aca="false">IF(OR(ISERROR(H206*F206*5)=1,H206=""),"saisir la quantité (colonne H)",H206*F206*5)</f>
        <v>saisir la quantité (colonne H)</v>
      </c>
      <c r="J206" s="219" t="str">
        <f aca="false">IF(OR(LEFT(E206,3)="HBV",LEFT(E206,3)="PHY",E206="PRA2",LEFT(E206,2)="ZI"),"Saisir obligatoirement le nombre de demandeurs","")</f>
        <v/>
      </c>
    </row>
    <row r="207" customFormat="false" ht="28.35" hidden="false" customHeight="true" outlineLevel="0" collapsed="false">
      <c r="A207" s="211" t="str">
        <f aca="false">LEFT(D207,7)</f>
        <v>GE_210N</v>
      </c>
      <c r="B207" s="212" t="str">
        <f aca="false">VLOOKUP(A207,Opérateur_Territoire!$B$2:$D$120,2,0)</f>
        <v>CC Argonne ardennaise</v>
      </c>
      <c r="C207" s="213" t="str">
        <f aca="false">VLOOKUP(A207,Opérateur_Territoire!$B$2:$D$120,3,0)</f>
        <v>Vallée de l’Aisne à Mouron – Natura 2000 (site 210)</v>
      </c>
      <c r="D207" s="214" t="s">
        <v>903</v>
      </c>
      <c r="E207" s="215" t="s">
        <v>1293</v>
      </c>
      <c r="F207" s="216" t="n">
        <f aca="false">VLOOKUP(E207,'liste MAEC'!$A$2:$C$63,3,0)</f>
        <v>145</v>
      </c>
      <c r="G207" s="217"/>
      <c r="H207" s="217"/>
      <c r="I207" s="218" t="str">
        <f aca="false">IF(OR(ISERROR(H207*F207*5)=1,H207=""),"saisir la quantité (colonne H)",H207*F207*5)</f>
        <v>saisir la quantité (colonne H)</v>
      </c>
      <c r="J207" s="219" t="str">
        <f aca="false">IF(OR(LEFT(E207,3)="HBV",LEFT(E207,3)="PHY",E207="PRA2",LEFT(E207,2)="ZI"),"Saisir obligatoirement le nombre de demandeurs","")</f>
        <v/>
      </c>
    </row>
    <row r="208" customFormat="false" ht="28.35" hidden="false" customHeight="true" outlineLevel="0" collapsed="false">
      <c r="A208" s="211" t="str">
        <f aca="false">LEFT(D208,7)</f>
        <v>GE_210N</v>
      </c>
      <c r="B208" s="212" t="str">
        <f aca="false">VLOOKUP(A208,Opérateur_Territoire!$B$2:$D$120,2,0)</f>
        <v>CC Argonne ardennaise</v>
      </c>
      <c r="C208" s="213" t="str">
        <f aca="false">VLOOKUP(A208,Opérateur_Territoire!$B$2:$D$120,3,0)</f>
        <v>Vallée de l’Aisne à Mouron – Natura 2000 (site 210)</v>
      </c>
      <c r="D208" s="214" t="s">
        <v>904</v>
      </c>
      <c r="E208" s="215" t="s">
        <v>1297</v>
      </c>
      <c r="F208" s="216" t="n">
        <f aca="false">VLOOKUP(E208,'liste MAEC'!$A$2:$C$63,3,0)</f>
        <v>200</v>
      </c>
      <c r="G208" s="217"/>
      <c r="H208" s="217"/>
      <c r="I208" s="218" t="str">
        <f aca="false">IF(OR(ISERROR(H208*F208*5)=1,H208=""),"saisir la quantité (colonne H)",H208*F208*5)</f>
        <v>saisir la quantité (colonne H)</v>
      </c>
      <c r="J208" s="219" t="str">
        <f aca="false">IF(OR(LEFT(E208,3)="HBV",LEFT(E208,3)="PHY",E208="PRA2",LEFT(E208,2)="ZI"),"Saisir obligatoirement le nombre de demandeurs","")</f>
        <v/>
      </c>
    </row>
    <row r="209" customFormat="false" ht="28.35" hidden="false" customHeight="true" outlineLevel="0" collapsed="false">
      <c r="A209" s="211" t="str">
        <f aca="false">LEFT(D209,7)</f>
        <v>GE_210N</v>
      </c>
      <c r="B209" s="212" t="str">
        <f aca="false">VLOOKUP(A209,Opérateur_Territoire!$B$2:$D$120,2,0)</f>
        <v>CC Argonne ardennaise</v>
      </c>
      <c r="C209" s="213" t="str">
        <f aca="false">VLOOKUP(A209,Opérateur_Territoire!$B$2:$D$120,3,0)</f>
        <v>Vallée de l’Aisne à Mouron – Natura 2000 (site 210)</v>
      </c>
      <c r="D209" s="214" t="s">
        <v>905</v>
      </c>
      <c r="E209" s="215" t="s">
        <v>1315</v>
      </c>
      <c r="F209" s="216" t="n">
        <f aca="false">VLOOKUP(E209,'liste MAEC'!$A$2:$C$63,3,0)</f>
        <v>201</v>
      </c>
      <c r="G209" s="217"/>
      <c r="H209" s="217"/>
      <c r="I209" s="218" t="str">
        <f aca="false">IF(OR(ISERROR(H209*F209*5)=1,H209=""),"saisir la quantité (colonne H)",H209*F209*5)</f>
        <v>saisir la quantité (colonne H)</v>
      </c>
      <c r="J209" s="219" t="str">
        <f aca="false">IF(OR(LEFT(E209,3)="HBV",LEFT(E209,3)="PHY",E209="PRA2",LEFT(E209,2)="ZI"),"Saisir obligatoirement le nombre de demandeurs","")</f>
        <v/>
      </c>
    </row>
    <row r="210" customFormat="false" ht="28.35" hidden="false" customHeight="true" outlineLevel="0" collapsed="false">
      <c r="A210" s="211" t="str">
        <f aca="false">LEFT(D210,7)</f>
        <v>GE_098N</v>
      </c>
      <c r="B210" s="212" t="str">
        <f aca="false">VLOOKUP(A210,Opérateur_Territoire!$B$2:$D$120,2,0)</f>
        <v>CC Crêtes préardennaises</v>
      </c>
      <c r="C210" s="213" t="str">
        <f aca="false">VLOOKUP(A210,Opérateur_Territoire!$B$2:$D$120,3,0)</f>
        <v>Site à chiroptères de la vallée de la Bar – Natura 2000 (site 098)</v>
      </c>
      <c r="D210" s="214" t="s">
        <v>1167</v>
      </c>
      <c r="E210" s="215" t="s">
        <v>1282</v>
      </c>
      <c r="F210" s="216" t="n">
        <f aca="false">VLOOKUP(E210,'liste MAEC'!$A$2:$C$63,3,0)</f>
        <v>652</v>
      </c>
      <c r="G210" s="217"/>
      <c r="H210" s="217"/>
      <c r="I210" s="218" t="str">
        <f aca="false">IF(OR(ISERROR(H210*F210*5)=1,H210=""),"saisir la quantité (colonne H)",H210*F210*5)</f>
        <v>saisir la quantité (colonne H)</v>
      </c>
      <c r="J210" s="219" t="str">
        <f aca="false">IF(OR(LEFT(E210,3)="HBV",LEFT(E210,3)="PHY",E210="PRA2",LEFT(E210,2)="ZI"),"Saisir obligatoirement le nombre de demandeurs","")</f>
        <v/>
      </c>
    </row>
    <row r="211" customFormat="false" ht="28.35" hidden="false" customHeight="true" outlineLevel="0" collapsed="false">
      <c r="A211" s="211" t="str">
        <f aca="false">LEFT(D211,7)</f>
        <v>GE_098N</v>
      </c>
      <c r="B211" s="212" t="str">
        <f aca="false">VLOOKUP(A211,Opérateur_Territoire!$B$2:$D$120,2,0)</f>
        <v>CC Crêtes préardennaises</v>
      </c>
      <c r="C211" s="213" t="str">
        <f aca="false">VLOOKUP(A211,Opérateur_Territoire!$B$2:$D$120,3,0)</f>
        <v>Site à chiroptères de la vallée de la Bar – Natura 2000 (site 098)</v>
      </c>
      <c r="D211" s="214" t="s">
        <v>1168</v>
      </c>
      <c r="E211" s="215" t="s">
        <v>1285</v>
      </c>
      <c r="F211" s="216" t="n">
        <f aca="false">VLOOKUP(E211,'liste MAEC'!$A$2:$C$63,3,0)</f>
        <v>358</v>
      </c>
      <c r="G211" s="217"/>
      <c r="H211" s="217"/>
      <c r="I211" s="218" t="str">
        <f aca="false">IF(OR(ISERROR(H211*F211*5)=1,H211=""),"saisir la quantité (colonne H)",H211*F211*5)</f>
        <v>saisir la quantité (colonne H)</v>
      </c>
      <c r="J211" s="219" t="str">
        <f aca="false">IF(OR(LEFT(E211,3)="HBV",LEFT(E211,3)="PHY",E211="PRA2",LEFT(E211,2)="ZI"),"Saisir obligatoirement le nombre de demandeurs","")</f>
        <v/>
      </c>
    </row>
    <row r="212" customFormat="false" ht="28.35" hidden="false" customHeight="true" outlineLevel="0" collapsed="false">
      <c r="A212" s="211" t="str">
        <f aca="false">LEFT(D212,7)</f>
        <v>GE_098N</v>
      </c>
      <c r="B212" s="212" t="str">
        <f aca="false">VLOOKUP(A212,Opérateur_Territoire!$B$2:$D$120,2,0)</f>
        <v>CC Crêtes préardennaises</v>
      </c>
      <c r="C212" s="213" t="str">
        <f aca="false">VLOOKUP(A212,Opérateur_Territoire!$B$2:$D$120,3,0)</f>
        <v>Site à chiroptères de la vallée de la Bar – Natura 2000 (site 098)</v>
      </c>
      <c r="D212" s="214" t="s">
        <v>906</v>
      </c>
      <c r="E212" s="215" t="s">
        <v>1293</v>
      </c>
      <c r="F212" s="216" t="n">
        <f aca="false">VLOOKUP(E212,'liste MAEC'!$A$2:$C$63,3,0)</f>
        <v>145</v>
      </c>
      <c r="G212" s="217"/>
      <c r="H212" s="217"/>
      <c r="I212" s="218" t="str">
        <f aca="false">IF(OR(ISERROR(H212*F212*5)=1,H212=""),"saisir la quantité (colonne H)",H212*F212*5)</f>
        <v>saisir la quantité (colonne H)</v>
      </c>
      <c r="J212" s="219" t="str">
        <f aca="false">IF(OR(LEFT(E212,3)="HBV",LEFT(E212,3)="PHY",E212="PRA2",LEFT(E212,2)="ZI"),"Saisir obligatoirement le nombre de demandeurs","")</f>
        <v/>
      </c>
    </row>
    <row r="213" customFormat="false" ht="28.35" hidden="false" customHeight="true" outlineLevel="0" collapsed="false">
      <c r="A213" s="211" t="str">
        <f aca="false">LEFT(D213,7)</f>
        <v>GE_098N</v>
      </c>
      <c r="B213" s="212" t="str">
        <f aca="false">VLOOKUP(A213,Opérateur_Territoire!$B$2:$D$120,2,0)</f>
        <v>CC Crêtes préardennaises</v>
      </c>
      <c r="C213" s="213" t="str">
        <f aca="false">VLOOKUP(A213,Opérateur_Territoire!$B$2:$D$120,3,0)</f>
        <v>Site à chiroptères de la vallée de la Bar – Natura 2000 (site 098)</v>
      </c>
      <c r="D213" s="214" t="s">
        <v>907</v>
      </c>
      <c r="E213" s="215" t="s">
        <v>1297</v>
      </c>
      <c r="F213" s="216" t="n">
        <f aca="false">VLOOKUP(E213,'liste MAEC'!$A$2:$C$63,3,0)</f>
        <v>200</v>
      </c>
      <c r="G213" s="217"/>
      <c r="H213" s="217"/>
      <c r="I213" s="218" t="str">
        <f aca="false">IF(OR(ISERROR(H213*F213*5)=1,H213=""),"saisir la quantité (colonne H)",H213*F213*5)</f>
        <v>saisir la quantité (colonne H)</v>
      </c>
      <c r="J213" s="219" t="str">
        <f aca="false">IF(OR(LEFT(E213,3)="HBV",LEFT(E213,3)="PHY",E213="PRA2",LEFT(E213,2)="ZI"),"Saisir obligatoirement le nombre de demandeurs","")</f>
        <v/>
      </c>
    </row>
    <row r="214" customFormat="false" ht="28.35" hidden="false" customHeight="true" outlineLevel="0" collapsed="false">
      <c r="A214" s="211" t="str">
        <f aca="false">LEFT(D214,7)</f>
        <v>GE_098N</v>
      </c>
      <c r="B214" s="212" t="str">
        <f aca="false">VLOOKUP(A214,Opérateur_Territoire!$B$2:$D$120,2,0)</f>
        <v>CC Crêtes préardennaises</v>
      </c>
      <c r="C214" s="213" t="str">
        <f aca="false">VLOOKUP(A214,Opérateur_Territoire!$B$2:$D$120,3,0)</f>
        <v>Site à chiroptères de la vallée de la Bar – Natura 2000 (site 098)</v>
      </c>
      <c r="D214" s="214" t="s">
        <v>1341</v>
      </c>
      <c r="E214" s="215" t="s">
        <v>1305</v>
      </c>
      <c r="F214" s="216" t="n">
        <f aca="false">VLOOKUP(E214,'liste MAEC'!$A$2:$C$63,3,0)</f>
        <v>800</v>
      </c>
      <c r="G214" s="217"/>
      <c r="H214" s="217"/>
      <c r="I214" s="218" t="str">
        <f aca="false">IF(OR(ISERROR(H214*F214*5)=1,H214=""),"saisir la quantité (colonne H)",H214*F214*5)</f>
        <v>saisir la quantité (colonne H)</v>
      </c>
      <c r="J214" s="219" t="str">
        <f aca="false">IF(OR(LEFT(E214,3)="HBV",LEFT(E214,3)="PHY",E214="PRA2",LEFT(E214,2)="ZI"),"Saisir obligatoirement le nombre de demandeurs","")</f>
        <v/>
      </c>
    </row>
    <row r="215" customFormat="false" ht="28.35" hidden="false" customHeight="true" outlineLevel="0" collapsed="false">
      <c r="A215" s="211" t="str">
        <f aca="false">LEFT(D215,7)</f>
        <v>GE_098N</v>
      </c>
      <c r="B215" s="212" t="str">
        <f aca="false">VLOOKUP(A215,Opérateur_Territoire!$B$2:$D$120,2,0)</f>
        <v>CC Crêtes préardennaises</v>
      </c>
      <c r="C215" s="213" t="str">
        <f aca="false">VLOOKUP(A215,Opérateur_Territoire!$B$2:$D$120,3,0)</f>
        <v>Site à chiroptères de la vallée de la Bar – Natura 2000 (site 098)</v>
      </c>
      <c r="D215" s="214" t="s">
        <v>1342</v>
      </c>
      <c r="E215" s="215" t="s">
        <v>1309</v>
      </c>
      <c r="F215" s="216" t="n">
        <f aca="false">VLOOKUP(E215,'liste MAEC'!$A$2:$C$63,3,0)</f>
        <v>62</v>
      </c>
      <c r="G215" s="217"/>
      <c r="H215" s="217"/>
      <c r="I215" s="218" t="str">
        <f aca="false">IF(OR(ISERROR(H215*F215*5)=1,H215=""),"saisir la quantité (colonne H)",H215*F215*5)</f>
        <v>saisir la quantité (colonne H)</v>
      </c>
      <c r="J215" s="219" t="str">
        <f aca="false">IF(OR(LEFT(E215,3)="HBV",LEFT(E215,3)="PHY",E215="PRA2",LEFT(E215,2)="ZI"),"Saisir obligatoirement le nombre de demandeurs","")</f>
        <v/>
      </c>
    </row>
    <row r="216" customFormat="false" ht="28.35" hidden="false" customHeight="true" outlineLevel="0" collapsed="false">
      <c r="A216" s="211" t="str">
        <f aca="false">LEFT(D216,7)</f>
        <v>GE_098N</v>
      </c>
      <c r="B216" s="212" t="str">
        <f aca="false">VLOOKUP(A216,Opérateur_Territoire!$B$2:$D$120,2,0)</f>
        <v>CC Crêtes préardennaises</v>
      </c>
      <c r="C216" s="213" t="str">
        <f aca="false">VLOOKUP(A216,Opérateur_Territoire!$B$2:$D$120,3,0)</f>
        <v>Site à chiroptères de la vallée de la Bar – Natura 2000 (site 098)</v>
      </c>
      <c r="D216" s="214" t="s">
        <v>908</v>
      </c>
      <c r="E216" s="215" t="s">
        <v>1315</v>
      </c>
      <c r="F216" s="216" t="n">
        <f aca="false">VLOOKUP(E216,'liste MAEC'!$A$2:$C$63,3,0)</f>
        <v>201</v>
      </c>
      <c r="G216" s="217"/>
      <c r="H216" s="217"/>
      <c r="I216" s="218" t="str">
        <f aca="false">IF(OR(ISERROR(H216*F216*5)=1,H216=""),"saisir la quantité (colonne H)",H216*F216*5)</f>
        <v>saisir la quantité (colonne H)</v>
      </c>
      <c r="J216" s="219" t="str">
        <f aca="false">IF(OR(LEFT(E216,3)="HBV",LEFT(E216,3)="PHY",E216="PRA2",LEFT(E216,2)="ZI"),"Saisir obligatoirement le nombre de demandeurs","")</f>
        <v/>
      </c>
    </row>
    <row r="217" customFormat="false" ht="28.35" hidden="false" customHeight="true" outlineLevel="0" collapsed="false">
      <c r="A217" s="211" t="str">
        <f aca="false">LEFT(D217,7)</f>
        <v>GE_098N</v>
      </c>
      <c r="B217" s="212" t="str">
        <f aca="false">VLOOKUP(A217,Opérateur_Territoire!$B$2:$D$120,2,0)</f>
        <v>CC Crêtes préardennaises</v>
      </c>
      <c r="C217" s="213" t="str">
        <f aca="false">VLOOKUP(A217,Opérateur_Territoire!$B$2:$D$120,3,0)</f>
        <v>Site à chiroptères de la vallée de la Bar – Natura 2000 (site 098)</v>
      </c>
      <c r="D217" s="214" t="s">
        <v>732</v>
      </c>
      <c r="E217" s="215" t="s">
        <v>1323</v>
      </c>
      <c r="F217" s="216" t="n">
        <f aca="false">VLOOKUP(E217,'liste MAEC'!$A$2:$C$63,3,0)</f>
        <v>51</v>
      </c>
      <c r="G217" s="217"/>
      <c r="H217" s="217"/>
      <c r="I217" s="218" t="str">
        <f aca="false">IF(OR(ISERROR(H217*F217*5)=1,H217=""),"saisir la quantité (colonne H)",H217*F217*5)</f>
        <v>saisir la quantité (colonne H)</v>
      </c>
      <c r="J217" s="219" t="str">
        <f aca="false">IF(OR(LEFT(E217,3)="HBV",LEFT(E217,3)="PHY",E217="PRA2",LEFT(E217,2)="ZI"),"Saisir obligatoirement le nombre de demandeurs","")</f>
        <v/>
      </c>
    </row>
    <row r="218" customFormat="false" ht="28.35" hidden="false" customHeight="true" outlineLevel="0" collapsed="false">
      <c r="A218" s="211" t="str">
        <f aca="false">LEFT(D218,7)</f>
        <v>GE_208N</v>
      </c>
      <c r="B218" s="212" t="str">
        <f aca="false">VLOOKUP(A218,Opérateur_Territoire!$B$2:$D$120,2,0)</f>
        <v>CC Pays rethelois</v>
      </c>
      <c r="C218" s="213" t="str">
        <f aca="false">VLOOKUP(A218,Opérateur_Territoire!$B$2:$D$120,3,0)</f>
        <v>Vallée de l’Aisne en aval de Château-Porcien – Natura 2000 (site 208)</v>
      </c>
      <c r="D218" s="214" t="s">
        <v>1169</v>
      </c>
      <c r="E218" s="215" t="s">
        <v>1282</v>
      </c>
      <c r="F218" s="216" t="n">
        <f aca="false">VLOOKUP(E218,'liste MAEC'!$A$2:$C$63,3,0)</f>
        <v>652</v>
      </c>
      <c r="G218" s="217"/>
      <c r="H218" s="217"/>
      <c r="I218" s="218" t="str">
        <f aca="false">IF(OR(ISERROR(H218*F218*5)=1,H218=""),"saisir la quantité (colonne H)",H218*F218*5)</f>
        <v>saisir la quantité (colonne H)</v>
      </c>
      <c r="J218" s="219" t="str">
        <f aca="false">IF(OR(LEFT(E218,3)="HBV",LEFT(E218,3)="PHY",E218="PRA2",LEFT(E218,2)="ZI"),"Saisir obligatoirement le nombre de demandeurs","")</f>
        <v/>
      </c>
    </row>
    <row r="219" customFormat="false" ht="28.35" hidden="false" customHeight="true" outlineLevel="0" collapsed="false">
      <c r="A219" s="211" t="str">
        <f aca="false">LEFT(D219,7)</f>
        <v>GE_208N</v>
      </c>
      <c r="B219" s="212" t="str">
        <f aca="false">VLOOKUP(A219,Opérateur_Territoire!$B$2:$D$120,2,0)</f>
        <v>CC Pays rethelois</v>
      </c>
      <c r="C219" s="213" t="str">
        <f aca="false">VLOOKUP(A219,Opérateur_Territoire!$B$2:$D$120,3,0)</f>
        <v>Vallée de l’Aisne en aval de Château-Porcien – Natura 2000 (site 208)</v>
      </c>
      <c r="D219" s="214" t="s">
        <v>909</v>
      </c>
      <c r="E219" s="215" t="s">
        <v>1293</v>
      </c>
      <c r="F219" s="216" t="n">
        <f aca="false">VLOOKUP(E219,'liste MAEC'!$A$2:$C$63,3,0)</f>
        <v>145</v>
      </c>
      <c r="G219" s="217"/>
      <c r="H219" s="217"/>
      <c r="I219" s="218" t="str">
        <f aca="false">IF(OR(ISERROR(H219*F219*5)=1,H219=""),"saisir la quantité (colonne H)",H219*F219*5)</f>
        <v>saisir la quantité (colonne H)</v>
      </c>
      <c r="J219" s="219" t="str">
        <f aca="false">IF(OR(LEFT(E219,3)="HBV",LEFT(E219,3)="PHY",E219="PRA2",LEFT(E219,2)="ZI"),"Saisir obligatoirement le nombre de demandeurs","")</f>
        <v/>
      </c>
    </row>
    <row r="220" customFormat="false" ht="28.35" hidden="false" customHeight="true" outlineLevel="0" collapsed="false">
      <c r="A220" s="211" t="str">
        <f aca="false">LEFT(D220,7)</f>
        <v>GE_208N</v>
      </c>
      <c r="B220" s="212" t="str">
        <f aca="false">VLOOKUP(A220,Opérateur_Territoire!$B$2:$D$120,2,0)</f>
        <v>CC Pays rethelois</v>
      </c>
      <c r="C220" s="213" t="str">
        <f aca="false">VLOOKUP(A220,Opérateur_Territoire!$B$2:$D$120,3,0)</f>
        <v>Vallée de l’Aisne en aval de Château-Porcien – Natura 2000 (site 208)</v>
      </c>
      <c r="D220" s="214" t="s">
        <v>910</v>
      </c>
      <c r="E220" s="215" t="s">
        <v>1297</v>
      </c>
      <c r="F220" s="216" t="n">
        <f aca="false">VLOOKUP(E220,'liste MAEC'!$A$2:$C$63,3,0)</f>
        <v>200</v>
      </c>
      <c r="G220" s="217"/>
      <c r="H220" s="217"/>
      <c r="I220" s="218" t="str">
        <f aca="false">IF(OR(ISERROR(H220*F220*5)=1,H220=""),"saisir la quantité (colonne H)",H220*F220*5)</f>
        <v>saisir la quantité (colonne H)</v>
      </c>
      <c r="J220" s="219" t="str">
        <f aca="false">IF(OR(LEFT(E220,3)="HBV",LEFT(E220,3)="PHY",E220="PRA2",LEFT(E220,2)="ZI"),"Saisir obligatoirement le nombre de demandeurs","")</f>
        <v/>
      </c>
    </row>
    <row r="221" customFormat="false" ht="28.35" hidden="false" customHeight="true" outlineLevel="0" collapsed="false">
      <c r="A221" s="211" t="str">
        <f aca="false">LEFT(D221,7)</f>
        <v>GE_208N</v>
      </c>
      <c r="B221" s="212" t="str">
        <f aca="false">VLOOKUP(A221,Opérateur_Territoire!$B$2:$D$120,2,0)</f>
        <v>CC Pays rethelois</v>
      </c>
      <c r="C221" s="213" t="str">
        <f aca="false">VLOOKUP(A221,Opérateur_Territoire!$B$2:$D$120,3,0)</f>
        <v>Vallée de l’Aisne en aval de Château-Porcien – Natura 2000 (site 208)</v>
      </c>
      <c r="D221" s="214" t="s">
        <v>1343</v>
      </c>
      <c r="E221" s="215" t="s">
        <v>1305</v>
      </c>
      <c r="F221" s="216" t="n">
        <f aca="false">VLOOKUP(E221,'liste MAEC'!$A$2:$C$63,3,0)</f>
        <v>800</v>
      </c>
      <c r="G221" s="217"/>
      <c r="H221" s="217"/>
      <c r="I221" s="218" t="str">
        <f aca="false">IF(OR(ISERROR(H221*F221*5)=1,H221=""),"saisir la quantité (colonne H)",H221*F221*5)</f>
        <v>saisir la quantité (colonne H)</v>
      </c>
      <c r="J221" s="219" t="str">
        <f aca="false">IF(OR(LEFT(E221,3)="HBV",LEFT(E221,3)="PHY",E221="PRA2",LEFT(E221,2)="ZI"),"Saisir obligatoirement le nombre de demandeurs","")</f>
        <v/>
      </c>
    </row>
    <row r="222" customFormat="false" ht="28.35" hidden="false" customHeight="true" outlineLevel="0" collapsed="false">
      <c r="A222" s="211" t="str">
        <f aca="false">LEFT(D222,7)</f>
        <v>GE_208N</v>
      </c>
      <c r="B222" s="212" t="str">
        <f aca="false">VLOOKUP(A222,Opérateur_Territoire!$B$2:$D$120,2,0)</f>
        <v>CC Pays rethelois</v>
      </c>
      <c r="C222" s="213" t="str">
        <f aca="false">VLOOKUP(A222,Opérateur_Territoire!$B$2:$D$120,3,0)</f>
        <v>Vallée de l’Aisne en aval de Château-Porcien – Natura 2000 (site 208)</v>
      </c>
      <c r="D222" s="214" t="s">
        <v>911</v>
      </c>
      <c r="E222" s="215" t="s">
        <v>1315</v>
      </c>
      <c r="F222" s="216" t="n">
        <f aca="false">VLOOKUP(E222,'liste MAEC'!$A$2:$C$63,3,0)</f>
        <v>201</v>
      </c>
      <c r="G222" s="217"/>
      <c r="H222" s="217"/>
      <c r="I222" s="218" t="str">
        <f aca="false">IF(OR(ISERROR(H222*F222*5)=1,H222=""),"saisir la quantité (colonne H)",H222*F222*5)</f>
        <v>saisir la quantité (colonne H)</v>
      </c>
      <c r="J222" s="219" t="str">
        <f aca="false">IF(OR(LEFT(E222,3)="HBV",LEFT(E222,3)="PHY",E222="PRA2",LEFT(E222,2)="ZI"),"Saisir obligatoirement le nombre de demandeurs","")</f>
        <v/>
      </c>
    </row>
    <row r="223" customFormat="false" ht="28.35" hidden="false" customHeight="true" outlineLevel="0" collapsed="false">
      <c r="A223" s="211" t="str">
        <f aca="false">LEFT(D223,7)</f>
        <v>GE_208N</v>
      </c>
      <c r="B223" s="212" t="str">
        <f aca="false">VLOOKUP(A223,Opérateur_Territoire!$B$2:$D$120,2,0)</f>
        <v>CC Pays rethelois</v>
      </c>
      <c r="C223" s="213" t="str">
        <f aca="false">VLOOKUP(A223,Opérateur_Territoire!$B$2:$D$120,3,0)</f>
        <v>Vallée de l’Aisne en aval de Château-Porcien – Natura 2000 (site 208)</v>
      </c>
      <c r="D223" s="214" t="s">
        <v>733</v>
      </c>
      <c r="E223" s="215" t="s">
        <v>1323</v>
      </c>
      <c r="F223" s="216" t="n">
        <f aca="false">VLOOKUP(E223,'liste MAEC'!$A$2:$C$63,3,0)</f>
        <v>51</v>
      </c>
      <c r="G223" s="217"/>
      <c r="H223" s="217"/>
      <c r="I223" s="218" t="str">
        <f aca="false">IF(OR(ISERROR(H223*F223*5)=1,H223=""),"saisir la quantité (colonne H)",H223*F223*5)</f>
        <v>saisir la quantité (colonne H)</v>
      </c>
      <c r="J223" s="219" t="str">
        <f aca="false">IF(OR(LEFT(E223,3)="HBV",LEFT(E223,3)="PHY",E223="PRA2",LEFT(E223,2)="ZI"),"Saisir obligatoirement le nombre de demandeurs","")</f>
        <v/>
      </c>
    </row>
    <row r="224" customFormat="false" ht="28.35" hidden="false" customHeight="true" outlineLevel="0" collapsed="false">
      <c r="A224" s="211" t="str">
        <f aca="false">LEFT(D224,7)</f>
        <v>GE_STEN</v>
      </c>
      <c r="B224" s="212" t="str">
        <f aca="false">VLOOKUP(A224,Opérateur_Territoire!$B$2:$D$120,2,0)</f>
        <v>CC Pays Stenay – Val dunois</v>
      </c>
      <c r="C224" s="213" t="str">
        <f aca="false">VLOOKUP(A224,Opérateur_Territoire!$B$2:$D$120,3,0)</f>
        <v>Vallée de la Meuse, secteur de Stenay – Natura 2000</v>
      </c>
      <c r="D224" s="214" t="s">
        <v>1170</v>
      </c>
      <c r="E224" s="215" t="s">
        <v>1285</v>
      </c>
      <c r="F224" s="216" t="n">
        <f aca="false">VLOOKUP(E224,'liste MAEC'!$A$2:$C$63,3,0)</f>
        <v>358</v>
      </c>
      <c r="G224" s="217"/>
      <c r="H224" s="217"/>
      <c r="I224" s="218" t="str">
        <f aca="false">IF(OR(ISERROR(H224*F224*5)=1,H224=""),"saisir la quantité (colonne H)",H224*F224*5)</f>
        <v>saisir la quantité (colonne H)</v>
      </c>
      <c r="J224" s="219" t="str">
        <f aca="false">IF(OR(LEFT(E224,3)="HBV",LEFT(E224,3)="PHY",E224="PRA2",LEFT(E224,2)="ZI"),"Saisir obligatoirement le nombre de demandeurs","")</f>
        <v/>
      </c>
    </row>
    <row r="225" customFormat="false" ht="28.35" hidden="false" customHeight="true" outlineLevel="0" collapsed="false">
      <c r="A225" s="211" t="str">
        <f aca="false">LEFT(D225,7)</f>
        <v>GE_STEN</v>
      </c>
      <c r="B225" s="212" t="str">
        <f aca="false">VLOOKUP(A225,Opérateur_Territoire!$B$2:$D$120,2,0)</f>
        <v>CC Pays Stenay – Val dunois</v>
      </c>
      <c r="C225" s="213" t="str">
        <f aca="false">VLOOKUP(A225,Opérateur_Territoire!$B$2:$D$120,3,0)</f>
        <v>Vallée de la Meuse, secteur de Stenay – Natura 2000</v>
      </c>
      <c r="D225" s="214" t="s">
        <v>912</v>
      </c>
      <c r="E225" s="215" t="s">
        <v>1293</v>
      </c>
      <c r="F225" s="216" t="n">
        <f aca="false">VLOOKUP(E225,'liste MAEC'!$A$2:$C$63,3,0)</f>
        <v>145</v>
      </c>
      <c r="G225" s="217"/>
      <c r="H225" s="217"/>
      <c r="I225" s="218" t="str">
        <f aca="false">IF(OR(ISERROR(H225*F225*5)=1,H225=""),"saisir la quantité (colonne H)",H225*F225*5)</f>
        <v>saisir la quantité (colonne H)</v>
      </c>
      <c r="J225" s="219" t="str">
        <f aca="false">IF(OR(LEFT(E225,3)="HBV",LEFT(E225,3)="PHY",E225="PRA2",LEFT(E225,2)="ZI"),"Saisir obligatoirement le nombre de demandeurs","")</f>
        <v/>
      </c>
    </row>
    <row r="226" customFormat="false" ht="28.35" hidden="false" customHeight="true" outlineLevel="0" collapsed="false">
      <c r="A226" s="211" t="str">
        <f aca="false">LEFT(D226,7)</f>
        <v>GE_STEN</v>
      </c>
      <c r="B226" s="212" t="str">
        <f aca="false">VLOOKUP(A226,Opérateur_Territoire!$B$2:$D$120,2,0)</f>
        <v>CC Pays Stenay – Val dunois</v>
      </c>
      <c r="C226" s="213" t="str">
        <f aca="false">VLOOKUP(A226,Opérateur_Territoire!$B$2:$D$120,3,0)</f>
        <v>Vallée de la Meuse, secteur de Stenay – Natura 2000</v>
      </c>
      <c r="D226" s="214" t="s">
        <v>913</v>
      </c>
      <c r="E226" s="215" t="s">
        <v>1297</v>
      </c>
      <c r="F226" s="216" t="n">
        <f aca="false">VLOOKUP(E226,'liste MAEC'!$A$2:$C$63,3,0)</f>
        <v>200</v>
      </c>
      <c r="G226" s="217"/>
      <c r="H226" s="217"/>
      <c r="I226" s="218" t="str">
        <f aca="false">IF(OR(ISERROR(H226*F226*5)=1,H226=""),"saisir la quantité (colonne H)",H226*F226*5)</f>
        <v>saisir la quantité (colonne H)</v>
      </c>
      <c r="J226" s="219" t="str">
        <f aca="false">IF(OR(LEFT(E226,3)="HBV",LEFT(E226,3)="PHY",E226="PRA2",LEFT(E226,2)="ZI"),"Saisir obligatoirement le nombre de demandeurs","")</f>
        <v/>
      </c>
    </row>
    <row r="227" customFormat="false" ht="28.35" hidden="false" customHeight="true" outlineLevel="0" collapsed="false">
      <c r="A227" s="211" t="str">
        <f aca="false">LEFT(D227,7)</f>
        <v>GE_STEN</v>
      </c>
      <c r="B227" s="212" t="str">
        <f aca="false">VLOOKUP(A227,Opérateur_Territoire!$B$2:$D$120,2,0)</f>
        <v>CC Pays Stenay – Val dunois</v>
      </c>
      <c r="C227" s="213" t="str">
        <f aca="false">VLOOKUP(A227,Opérateur_Territoire!$B$2:$D$120,3,0)</f>
        <v>Vallée de la Meuse, secteur de Stenay – Natura 2000</v>
      </c>
      <c r="D227" s="214" t="s">
        <v>914</v>
      </c>
      <c r="E227" s="215" t="s">
        <v>1301</v>
      </c>
      <c r="F227" s="216" t="n">
        <f aca="false">VLOOKUP(E227,'liste MAEC'!$A$2:$C$63,3,0)</f>
        <v>254</v>
      </c>
      <c r="G227" s="217"/>
      <c r="H227" s="217"/>
      <c r="I227" s="218" t="str">
        <f aca="false">IF(OR(ISERROR(H227*F227*5)=1,H227=""),"saisir la quantité (colonne H)",H227*F227*5)</f>
        <v>saisir la quantité (colonne H)</v>
      </c>
      <c r="J227" s="219" t="str">
        <f aca="false">IF(OR(LEFT(E227,3)="HBV",LEFT(E227,3)="PHY",E227="PRA2",LEFT(E227,2)="ZI"),"Saisir obligatoirement le nombre de demandeurs","")</f>
        <v/>
      </c>
    </row>
    <row r="228" customFormat="false" ht="28.35" hidden="false" customHeight="true" outlineLevel="0" collapsed="false">
      <c r="A228" s="211" t="str">
        <f aca="false">LEFT(D228,7)</f>
        <v>GE_STEN</v>
      </c>
      <c r="B228" s="212" t="str">
        <f aca="false">VLOOKUP(A228,Opérateur_Territoire!$B$2:$D$120,2,0)</f>
        <v>CC Pays Stenay – Val dunois</v>
      </c>
      <c r="C228" s="213" t="str">
        <f aca="false">VLOOKUP(A228,Opérateur_Territoire!$B$2:$D$120,3,0)</f>
        <v>Vallée de la Meuse, secteur de Stenay – Natura 2000</v>
      </c>
      <c r="D228" s="214" t="s">
        <v>915</v>
      </c>
      <c r="E228" s="215" t="s">
        <v>1313</v>
      </c>
      <c r="F228" s="216" t="n">
        <f aca="false">VLOOKUP(E228,'liste MAEC'!$A$2:$C$63,3,0)</f>
        <v>150</v>
      </c>
      <c r="G228" s="217"/>
      <c r="H228" s="217"/>
      <c r="I228" s="218" t="str">
        <f aca="false">IF(OR(ISERROR(H228*F228*5)=1,H228=""),"saisir la quantité (colonne H)",H228*F228*5)</f>
        <v>saisir la quantité (colonne H)</v>
      </c>
      <c r="J228" s="219" t="str">
        <f aca="false">IF(OR(LEFT(E228,3)="HBV",LEFT(E228,3)="PHY",E228="PRA2",LEFT(E228,2)="ZI"),"Saisir obligatoirement le nombre de demandeurs","")</f>
        <v/>
      </c>
    </row>
    <row r="229" customFormat="false" ht="28.35" hidden="false" customHeight="true" outlineLevel="0" collapsed="false">
      <c r="A229" s="211" t="str">
        <f aca="false">LEFT(D229,7)</f>
        <v>GE_STEN</v>
      </c>
      <c r="B229" s="212" t="str">
        <f aca="false">VLOOKUP(A229,Opérateur_Territoire!$B$2:$D$120,2,0)</f>
        <v>CC Pays Stenay – Val dunois</v>
      </c>
      <c r="C229" s="213" t="str">
        <f aca="false">VLOOKUP(A229,Opérateur_Territoire!$B$2:$D$120,3,0)</f>
        <v>Vallée de la Meuse, secteur de Stenay – Natura 2000</v>
      </c>
      <c r="D229" s="214" t="s">
        <v>916</v>
      </c>
      <c r="E229" s="215" t="s">
        <v>1315</v>
      </c>
      <c r="F229" s="216" t="n">
        <f aca="false">VLOOKUP(E229,'liste MAEC'!$A$2:$C$63,3,0)</f>
        <v>201</v>
      </c>
      <c r="G229" s="217"/>
      <c r="H229" s="217"/>
      <c r="I229" s="218" t="str">
        <f aca="false">IF(OR(ISERROR(H229*F229*5)=1,H229=""),"saisir la quantité (colonne H)",H229*F229*5)</f>
        <v>saisir la quantité (colonne H)</v>
      </c>
      <c r="J229" s="219" t="str">
        <f aca="false">IF(OR(LEFT(E229,3)="HBV",LEFT(E229,3)="PHY",E229="PRA2",LEFT(E229,2)="ZI"),"Saisir obligatoirement le nombre de demandeurs","")</f>
        <v/>
      </c>
    </row>
    <row r="230" customFormat="false" ht="28.35" hidden="false" customHeight="true" outlineLevel="0" collapsed="false">
      <c r="A230" s="211" t="str">
        <f aca="false">LEFT(D230,7)</f>
        <v>GE_STEN</v>
      </c>
      <c r="B230" s="212" t="str">
        <f aca="false">VLOOKUP(A230,Opérateur_Territoire!$B$2:$D$120,2,0)</f>
        <v>CC Pays Stenay – Val dunois</v>
      </c>
      <c r="C230" s="213" t="str">
        <f aca="false">VLOOKUP(A230,Opérateur_Territoire!$B$2:$D$120,3,0)</f>
        <v>Vallée de la Meuse, secteur de Stenay – Natura 2000</v>
      </c>
      <c r="D230" s="214" t="s">
        <v>734</v>
      </c>
      <c r="E230" s="215" t="s">
        <v>1323</v>
      </c>
      <c r="F230" s="216" t="n">
        <f aca="false">VLOOKUP(E230,'liste MAEC'!$A$2:$C$63,3,0)</f>
        <v>51</v>
      </c>
      <c r="G230" s="217"/>
      <c r="H230" s="217"/>
      <c r="I230" s="218" t="str">
        <f aca="false">IF(OR(ISERROR(H230*F230*5)=1,H230=""),"saisir la quantité (colonne H)",H230*F230*5)</f>
        <v>saisir la quantité (colonne H)</v>
      </c>
      <c r="J230" s="219" t="str">
        <f aca="false">IF(OR(LEFT(E230,3)="HBV",LEFT(E230,3)="PHY",E230="PRA2",LEFT(E230,2)="ZI"),"Saisir obligatoirement le nombre de demandeurs","")</f>
        <v/>
      </c>
    </row>
    <row r="231" customFormat="false" ht="28.35" hidden="false" customHeight="true" outlineLevel="0" collapsed="false">
      <c r="A231" s="211" t="str">
        <f aca="false">LEFT(D231,7)</f>
        <v>GE_MMAN</v>
      </c>
      <c r="B231" s="212" t="str">
        <f aca="false">VLOOKUP(A231,Opérateur_Territoire!$B$2:$D$120,2,0)</f>
        <v>CC Porte Vosges méridionales</v>
      </c>
      <c r="C231" s="213" t="str">
        <f aca="false">VLOOKUP(A231,Opérateur_Territoire!$B$2:$D$120,3,0)</f>
        <v>Confluence Moselle – Moselotte – Natura 2000 – Azurés des paluds</v>
      </c>
      <c r="D231" s="214" t="s">
        <v>917</v>
      </c>
      <c r="E231" s="215" t="s">
        <v>1297</v>
      </c>
      <c r="F231" s="216" t="n">
        <f aca="false">VLOOKUP(E231,'liste MAEC'!$A$2:$C$63,3,0)</f>
        <v>200</v>
      </c>
      <c r="G231" s="217"/>
      <c r="H231" s="217"/>
      <c r="I231" s="218" t="str">
        <f aca="false">IF(OR(ISERROR(H231*F231*5)=1,H231=""),"saisir la quantité (colonne H)",H231*F231*5)</f>
        <v>saisir la quantité (colonne H)</v>
      </c>
      <c r="J231" s="219" t="str">
        <f aca="false">IF(OR(LEFT(E231,3)="HBV",LEFT(E231,3)="PHY",E231="PRA2",LEFT(E231,2)="ZI"),"Saisir obligatoirement le nombre de demandeurs","")</f>
        <v/>
      </c>
    </row>
    <row r="232" customFormat="false" ht="28.35" hidden="false" customHeight="true" outlineLevel="0" collapsed="false">
      <c r="A232" s="211" t="str">
        <f aca="false">LEFT(D232,7)</f>
        <v>GE_MMAN</v>
      </c>
      <c r="B232" s="212" t="str">
        <f aca="false">VLOOKUP(A232,Opérateur_Territoire!$B$2:$D$120,2,0)</f>
        <v>CC Porte Vosges méridionales</v>
      </c>
      <c r="C232" s="213" t="str">
        <f aca="false">VLOOKUP(A232,Opérateur_Territoire!$B$2:$D$120,3,0)</f>
        <v>Confluence Moselle – Moselotte – Natura 2000 – Azurés des paluds</v>
      </c>
      <c r="D232" s="214" t="s">
        <v>918</v>
      </c>
      <c r="E232" s="215" t="s">
        <v>1313</v>
      </c>
      <c r="F232" s="216" t="n">
        <f aca="false">VLOOKUP(E232,'liste MAEC'!$A$2:$C$63,3,0)</f>
        <v>150</v>
      </c>
      <c r="G232" s="217"/>
      <c r="H232" s="217"/>
      <c r="I232" s="218" t="str">
        <f aca="false">IF(OR(ISERROR(H232*F232*5)=1,H232=""),"saisir la quantité (colonne H)",H232*F232*5)</f>
        <v>saisir la quantité (colonne H)</v>
      </c>
      <c r="J232" s="219" t="str">
        <f aca="false">IF(OR(LEFT(E232,3)="HBV",LEFT(E232,3)="PHY",E232="PRA2",LEFT(E232,2)="ZI"),"Saisir obligatoirement le nombre de demandeurs","")</f>
        <v/>
      </c>
    </row>
    <row r="233" customFormat="false" ht="28.35" hidden="false" customHeight="true" outlineLevel="0" collapsed="false">
      <c r="A233" s="211" t="str">
        <f aca="false">LEFT(D233,7)</f>
        <v>GE_VEZN</v>
      </c>
      <c r="B233" s="212" t="str">
        <f aca="false">VLOOKUP(A233,Opérateur_Territoire!$B$2:$D$120,2,0)</f>
        <v>CC Vezouze en Piémont </v>
      </c>
      <c r="C233" s="213" t="str">
        <f aca="false">VLOOKUP(A233,Opérateur_Territoire!$B$2:$D$120,3,0)</f>
        <v>Forêt et étang de Parroy, fort de Manonviller et vallée alluviale de la Vezouze – Natura 2000</v>
      </c>
      <c r="D233" s="214" t="s">
        <v>1171</v>
      </c>
      <c r="E233" s="215" t="s">
        <v>1282</v>
      </c>
      <c r="F233" s="216" t="n">
        <f aca="false">VLOOKUP(E233,'liste MAEC'!$A$2:$C$63,3,0)</f>
        <v>652</v>
      </c>
      <c r="G233" s="217"/>
      <c r="H233" s="217"/>
      <c r="I233" s="218" t="str">
        <f aca="false">IF(OR(ISERROR(H233*F233*5)=1,H233=""),"saisir la quantité (colonne H)",H233*F233*5)</f>
        <v>saisir la quantité (colonne H)</v>
      </c>
      <c r="J233" s="219" t="str">
        <f aca="false">IF(OR(LEFT(E233,3)="HBV",LEFT(E233,3)="PHY",E233="PRA2",LEFT(E233,2)="ZI"),"Saisir obligatoirement le nombre de demandeurs","")</f>
        <v/>
      </c>
    </row>
    <row r="234" customFormat="false" ht="28.35" hidden="false" customHeight="true" outlineLevel="0" collapsed="false">
      <c r="A234" s="211" t="str">
        <f aca="false">LEFT(D234,7)</f>
        <v>GE_VEZN</v>
      </c>
      <c r="B234" s="212" t="str">
        <f aca="false">VLOOKUP(A234,Opérateur_Territoire!$B$2:$D$120,2,0)</f>
        <v>CC Vezouze en Piémont </v>
      </c>
      <c r="C234" s="213" t="str">
        <f aca="false">VLOOKUP(A234,Opérateur_Territoire!$B$2:$D$120,3,0)</f>
        <v>Forêt et étang de Parroy, fort de Manonviller et vallée alluviale de la Vezouze – Natura 2000</v>
      </c>
      <c r="D234" s="214" t="s">
        <v>919</v>
      </c>
      <c r="E234" s="215" t="s">
        <v>1293</v>
      </c>
      <c r="F234" s="216" t="n">
        <f aca="false">VLOOKUP(E234,'liste MAEC'!$A$2:$C$63,3,0)</f>
        <v>145</v>
      </c>
      <c r="G234" s="217"/>
      <c r="H234" s="217"/>
      <c r="I234" s="218" t="str">
        <f aca="false">IF(OR(ISERROR(H234*F234*5)=1,H234=""),"saisir la quantité (colonne H)",H234*F234*5)</f>
        <v>saisir la quantité (colonne H)</v>
      </c>
      <c r="J234" s="219" t="str">
        <f aca="false">IF(OR(LEFT(E234,3)="HBV",LEFT(E234,3)="PHY",E234="PRA2",LEFT(E234,2)="ZI"),"Saisir obligatoirement le nombre de demandeurs","")</f>
        <v/>
      </c>
    </row>
    <row r="235" customFormat="false" ht="28.35" hidden="false" customHeight="true" outlineLevel="0" collapsed="false">
      <c r="A235" s="211" t="str">
        <f aca="false">LEFT(D235,7)</f>
        <v>GE_VEZN</v>
      </c>
      <c r="B235" s="212" t="str">
        <f aca="false">VLOOKUP(A235,Opérateur_Territoire!$B$2:$D$120,2,0)</f>
        <v>CC Vezouze en Piémont </v>
      </c>
      <c r="C235" s="213" t="str">
        <f aca="false">VLOOKUP(A235,Opérateur_Territoire!$B$2:$D$120,3,0)</f>
        <v>Forêt et étang de Parroy, fort de Manonviller et vallée alluviale de la Vezouze – Natura 2000</v>
      </c>
      <c r="D235" s="214" t="s">
        <v>920</v>
      </c>
      <c r="E235" s="215" t="s">
        <v>1297</v>
      </c>
      <c r="F235" s="216" t="n">
        <f aca="false">VLOOKUP(E235,'liste MAEC'!$A$2:$C$63,3,0)</f>
        <v>200</v>
      </c>
      <c r="G235" s="217"/>
      <c r="H235" s="217"/>
      <c r="I235" s="218" t="str">
        <f aca="false">IF(OR(ISERROR(H235*F235*5)=1,H235=""),"saisir la quantité (colonne H)",H235*F235*5)</f>
        <v>saisir la quantité (colonne H)</v>
      </c>
      <c r="J235" s="219" t="str">
        <f aca="false">IF(OR(LEFT(E235,3)="HBV",LEFT(E235,3)="PHY",E235="PRA2",LEFT(E235,2)="ZI"),"Saisir obligatoirement le nombre de demandeurs","")</f>
        <v/>
      </c>
    </row>
    <row r="236" customFormat="false" ht="28.35" hidden="false" customHeight="true" outlineLevel="0" collapsed="false">
      <c r="A236" s="211" t="str">
        <f aca="false">LEFT(D236,7)</f>
        <v>GE_VEZN</v>
      </c>
      <c r="B236" s="212" t="str">
        <f aca="false">VLOOKUP(A236,Opérateur_Territoire!$B$2:$D$120,2,0)</f>
        <v>CC Vezouze en Piémont </v>
      </c>
      <c r="C236" s="213" t="str">
        <f aca="false">VLOOKUP(A236,Opérateur_Territoire!$B$2:$D$120,3,0)</f>
        <v>Forêt et étang de Parroy, fort de Manonviller et vallée alluviale de la Vezouze – Natura 2000</v>
      </c>
      <c r="D236" s="214" t="s">
        <v>921</v>
      </c>
      <c r="E236" s="215" t="s">
        <v>1301</v>
      </c>
      <c r="F236" s="216" t="n">
        <f aca="false">VLOOKUP(E236,'liste MAEC'!$A$2:$C$63,3,0)</f>
        <v>254</v>
      </c>
      <c r="G236" s="217"/>
      <c r="H236" s="217"/>
      <c r="I236" s="218" t="str">
        <f aca="false">IF(OR(ISERROR(H236*F236*5)=1,H236=""),"saisir la quantité (colonne H)",H236*F236*5)</f>
        <v>saisir la quantité (colonne H)</v>
      </c>
      <c r="J236" s="219" t="str">
        <f aca="false">IF(OR(LEFT(E236,3)="HBV",LEFT(E236,3)="PHY",E236="PRA2",LEFT(E236,2)="ZI"),"Saisir obligatoirement le nombre de demandeurs","")</f>
        <v/>
      </c>
    </row>
    <row r="237" customFormat="false" ht="28.35" hidden="false" customHeight="true" outlineLevel="0" collapsed="false">
      <c r="A237" s="211" t="str">
        <f aca="false">LEFT(D237,7)</f>
        <v>GE_VEZN</v>
      </c>
      <c r="B237" s="212" t="str">
        <f aca="false">VLOOKUP(A237,Opérateur_Territoire!$B$2:$D$120,2,0)</f>
        <v>CC Vezouze en Piémont </v>
      </c>
      <c r="C237" s="213" t="str">
        <f aca="false">VLOOKUP(A237,Opérateur_Territoire!$B$2:$D$120,3,0)</f>
        <v>Forêt et étang de Parroy, fort de Manonviller et vallée alluviale de la Vezouze – Natura 2000</v>
      </c>
      <c r="D237" s="214" t="s">
        <v>922</v>
      </c>
      <c r="E237" s="215" t="s">
        <v>1313</v>
      </c>
      <c r="F237" s="216" t="n">
        <f aca="false">VLOOKUP(E237,'liste MAEC'!$A$2:$C$63,3,0)</f>
        <v>150</v>
      </c>
      <c r="G237" s="217"/>
      <c r="H237" s="217"/>
      <c r="I237" s="218" t="str">
        <f aca="false">IF(OR(ISERROR(H237*F237*5)=1,H237=""),"saisir la quantité (colonne H)",H237*F237*5)</f>
        <v>saisir la quantité (colonne H)</v>
      </c>
      <c r="J237" s="219" t="str">
        <f aca="false">IF(OR(LEFT(E237,3)="HBV",LEFT(E237,3)="PHY",E237="PRA2",LEFT(E237,2)="ZI"),"Saisir obligatoirement le nombre de demandeurs","")</f>
        <v/>
      </c>
    </row>
    <row r="238" customFormat="false" ht="28.35" hidden="false" customHeight="true" outlineLevel="0" collapsed="false">
      <c r="A238" s="211" t="str">
        <f aca="false">LEFT(D238,7)</f>
        <v>GE_MBXN</v>
      </c>
      <c r="B238" s="212" t="str">
        <f aca="false">VLOOKUP(A238,Opérateur_Territoire!$B$2:$D$120,2,0)</f>
        <v>CD 54</v>
      </c>
      <c r="C238" s="213" t="str">
        <f aca="false">VLOOKUP(A238,Opérateur_Territoire!$B$2:$D$120,3,0)</f>
        <v>Vallées du Madon, du Brénon et carrières de Xeuilley – Natura 2000</v>
      </c>
      <c r="D238" s="214" t="s">
        <v>923</v>
      </c>
      <c r="E238" s="215" t="s">
        <v>1293</v>
      </c>
      <c r="F238" s="216" t="n">
        <f aca="false">VLOOKUP(E238,'liste MAEC'!$A$2:$C$63,3,0)</f>
        <v>145</v>
      </c>
      <c r="G238" s="217"/>
      <c r="H238" s="217"/>
      <c r="I238" s="218" t="str">
        <f aca="false">IF(OR(ISERROR(H238*F238*5)=1,H238=""),"saisir la quantité (colonne H)",H238*F238*5)</f>
        <v>saisir la quantité (colonne H)</v>
      </c>
      <c r="J238" s="219" t="str">
        <f aca="false">IF(OR(LEFT(E238,3)="HBV",LEFT(E238,3)="PHY",E238="PRA2",LEFT(E238,2)="ZI"),"Saisir obligatoirement le nombre de demandeurs","")</f>
        <v/>
      </c>
    </row>
    <row r="239" customFormat="false" ht="28.35" hidden="false" customHeight="true" outlineLevel="0" collapsed="false">
      <c r="A239" s="211" t="str">
        <f aca="false">LEFT(D239,7)</f>
        <v>GE_MBXN</v>
      </c>
      <c r="B239" s="212" t="str">
        <f aca="false">VLOOKUP(A239,Opérateur_Territoire!$B$2:$D$120,2,0)</f>
        <v>CD 54</v>
      </c>
      <c r="C239" s="213" t="str">
        <f aca="false">VLOOKUP(A239,Opérateur_Territoire!$B$2:$D$120,3,0)</f>
        <v>Vallées du Madon, du Brénon et carrières de Xeuilley – Natura 2000</v>
      </c>
      <c r="D239" s="214" t="s">
        <v>924</v>
      </c>
      <c r="E239" s="215" t="s">
        <v>1297</v>
      </c>
      <c r="F239" s="216" t="n">
        <f aca="false">VLOOKUP(E239,'liste MAEC'!$A$2:$C$63,3,0)</f>
        <v>200</v>
      </c>
      <c r="G239" s="217"/>
      <c r="H239" s="217"/>
      <c r="I239" s="218" t="str">
        <f aca="false">IF(OR(ISERROR(H239*F239*5)=1,H239=""),"saisir la quantité (colonne H)",H239*F239*5)</f>
        <v>saisir la quantité (colonne H)</v>
      </c>
      <c r="J239" s="219" t="str">
        <f aca="false">IF(OR(LEFT(E239,3)="HBV",LEFT(E239,3)="PHY",E239="PRA2",LEFT(E239,2)="ZI"),"Saisir obligatoirement le nombre de demandeurs","")</f>
        <v/>
      </c>
    </row>
    <row r="240" customFormat="false" ht="28.35" hidden="false" customHeight="true" outlineLevel="0" collapsed="false">
      <c r="A240" s="211" t="str">
        <f aca="false">LEFT(D240,7)</f>
        <v>GE_MBXN</v>
      </c>
      <c r="B240" s="212" t="str">
        <f aca="false">VLOOKUP(A240,Opérateur_Territoire!$B$2:$D$120,2,0)</f>
        <v>CD 54</v>
      </c>
      <c r="C240" s="213" t="str">
        <f aca="false">VLOOKUP(A240,Opérateur_Territoire!$B$2:$D$120,3,0)</f>
        <v>Vallées du Madon, du Brénon et carrières de Xeuilley – Natura 2000</v>
      </c>
      <c r="D240" s="214" t="s">
        <v>925</v>
      </c>
      <c r="E240" s="215" t="s">
        <v>1301</v>
      </c>
      <c r="F240" s="216" t="n">
        <f aca="false">VLOOKUP(E240,'liste MAEC'!$A$2:$C$63,3,0)</f>
        <v>254</v>
      </c>
      <c r="G240" s="217"/>
      <c r="H240" s="217"/>
      <c r="I240" s="218" t="str">
        <f aca="false">IF(OR(ISERROR(H240*F240*5)=1,H240=""),"saisir la quantité (colonne H)",H240*F240*5)</f>
        <v>saisir la quantité (colonne H)</v>
      </c>
      <c r="J240" s="219" t="str">
        <f aca="false">IF(OR(LEFT(E240,3)="HBV",LEFT(E240,3)="PHY",E240="PRA2",LEFT(E240,2)="ZI"),"Saisir obligatoirement le nombre de demandeurs","")</f>
        <v/>
      </c>
    </row>
    <row r="241" customFormat="false" ht="28.35" hidden="false" customHeight="true" outlineLevel="0" collapsed="false">
      <c r="A241" s="211" t="str">
        <f aca="false">LEFT(D241,7)</f>
        <v>GE_MBXN</v>
      </c>
      <c r="B241" s="212" t="str">
        <f aca="false">VLOOKUP(A241,Opérateur_Territoire!$B$2:$D$120,2,0)</f>
        <v>CD 54</v>
      </c>
      <c r="C241" s="213" t="str">
        <f aca="false">VLOOKUP(A241,Opérateur_Territoire!$B$2:$D$120,3,0)</f>
        <v>Vallées du Madon, du Brénon et carrières de Xeuilley – Natura 2000</v>
      </c>
      <c r="D241" s="214" t="s">
        <v>926</v>
      </c>
      <c r="E241" s="215" t="s">
        <v>1313</v>
      </c>
      <c r="F241" s="216" t="n">
        <f aca="false">VLOOKUP(E241,'liste MAEC'!$A$2:$C$63,3,0)</f>
        <v>150</v>
      </c>
      <c r="G241" s="217"/>
      <c r="H241" s="217"/>
      <c r="I241" s="218" t="str">
        <f aca="false">IF(OR(ISERROR(H241*F241*5)=1,H241=""),"saisir la quantité (colonne H)",H241*F241*5)</f>
        <v>saisir la quantité (colonne H)</v>
      </c>
      <c r="J241" s="219" t="str">
        <f aca="false">IF(OR(LEFT(E241,3)="HBV",LEFT(E241,3)="PHY",E241="PRA2",LEFT(E241,2)="ZI"),"Saisir obligatoirement le nombre de demandeurs","")</f>
        <v/>
      </c>
    </row>
    <row r="242" customFormat="false" ht="28.35" hidden="false" customHeight="true" outlineLevel="0" collapsed="false">
      <c r="A242" s="211" t="str">
        <f aca="false">LEFT(D242,7)</f>
        <v>GE_MEUN</v>
      </c>
      <c r="B242" s="212" t="str">
        <f aca="false">VLOOKUP(A242,Opérateur_Territoire!$B$2:$D$120,2,0)</f>
        <v>CD 54</v>
      </c>
      <c r="C242" s="213" t="str">
        <f aca="false">VLOOKUP(A242,Opérateur_Territoire!$B$2:$D$120,3,0)</f>
        <v>Vallée de la Meurthe de la Voivre à Saint-Clément et tourbière de la Basse Saint-Jean – Natura 2000</v>
      </c>
      <c r="D242" s="214" t="s">
        <v>927</v>
      </c>
      <c r="E242" s="215" t="s">
        <v>1293</v>
      </c>
      <c r="F242" s="216" t="n">
        <f aca="false">VLOOKUP(E242,'liste MAEC'!$A$2:$C$63,3,0)</f>
        <v>145</v>
      </c>
      <c r="G242" s="217"/>
      <c r="H242" s="217"/>
      <c r="I242" s="218" t="str">
        <f aca="false">IF(OR(ISERROR(H242*F242*5)=1,H242=""),"saisir la quantité (colonne H)",H242*F242*5)</f>
        <v>saisir la quantité (colonne H)</v>
      </c>
      <c r="J242" s="219" t="str">
        <f aca="false">IF(OR(LEFT(E242,3)="HBV",LEFT(E242,3)="PHY",E242="PRA2",LEFT(E242,2)="ZI"),"Saisir obligatoirement le nombre de demandeurs","")</f>
        <v/>
      </c>
    </row>
    <row r="243" customFormat="false" ht="28.35" hidden="false" customHeight="true" outlineLevel="0" collapsed="false">
      <c r="A243" s="211" t="str">
        <f aca="false">LEFT(D243,7)</f>
        <v>GE_MEUN</v>
      </c>
      <c r="B243" s="212" t="str">
        <f aca="false">VLOOKUP(A243,Opérateur_Territoire!$B$2:$D$120,2,0)</f>
        <v>CD 54</v>
      </c>
      <c r="C243" s="213" t="str">
        <f aca="false">VLOOKUP(A243,Opérateur_Territoire!$B$2:$D$120,3,0)</f>
        <v>Vallée de la Meurthe de la Voivre à Saint-Clément et tourbière de la Basse Saint-Jean – Natura 2000</v>
      </c>
      <c r="D243" s="214" t="s">
        <v>928</v>
      </c>
      <c r="E243" s="215" t="s">
        <v>1297</v>
      </c>
      <c r="F243" s="216" t="n">
        <f aca="false">VLOOKUP(E243,'liste MAEC'!$A$2:$C$63,3,0)</f>
        <v>200</v>
      </c>
      <c r="G243" s="217"/>
      <c r="H243" s="217"/>
      <c r="I243" s="218" t="str">
        <f aca="false">IF(OR(ISERROR(H243*F243*5)=1,H243=""),"saisir la quantité (colonne H)",H243*F243*5)</f>
        <v>saisir la quantité (colonne H)</v>
      </c>
      <c r="J243" s="219" t="str">
        <f aca="false">IF(OR(LEFT(E243,3)="HBV",LEFT(E243,3)="PHY",E243="PRA2",LEFT(E243,2)="ZI"),"Saisir obligatoirement le nombre de demandeurs","")</f>
        <v/>
      </c>
    </row>
    <row r="244" customFormat="false" ht="28.35" hidden="false" customHeight="true" outlineLevel="0" collapsed="false">
      <c r="A244" s="211" t="str">
        <f aca="false">LEFT(D244,7)</f>
        <v>GE_MEUN</v>
      </c>
      <c r="B244" s="212" t="str">
        <f aca="false">VLOOKUP(A244,Opérateur_Territoire!$B$2:$D$120,2,0)</f>
        <v>CD 54</v>
      </c>
      <c r="C244" s="213" t="str">
        <f aca="false">VLOOKUP(A244,Opérateur_Territoire!$B$2:$D$120,3,0)</f>
        <v>Vallée de la Meurthe de la Voivre à Saint-Clément et tourbière de la Basse Saint-Jean – Natura 2000</v>
      </c>
      <c r="D244" s="214" t="s">
        <v>929</v>
      </c>
      <c r="E244" s="215" t="s">
        <v>1301</v>
      </c>
      <c r="F244" s="216" t="n">
        <f aca="false">VLOOKUP(E244,'liste MAEC'!$A$2:$C$63,3,0)</f>
        <v>254</v>
      </c>
      <c r="G244" s="217"/>
      <c r="H244" s="217"/>
      <c r="I244" s="218" t="str">
        <f aca="false">IF(OR(ISERROR(H244*F244*5)=1,H244=""),"saisir la quantité (colonne H)",H244*F244*5)</f>
        <v>saisir la quantité (colonne H)</v>
      </c>
      <c r="J244" s="219" t="str">
        <f aca="false">IF(OR(LEFT(E244,3)="HBV",LEFT(E244,3)="PHY",E244="PRA2",LEFT(E244,2)="ZI"),"Saisir obligatoirement le nombre de demandeurs","")</f>
        <v/>
      </c>
    </row>
    <row r="245" customFormat="false" ht="28.35" hidden="false" customHeight="true" outlineLevel="0" collapsed="false">
      <c r="A245" s="211" t="str">
        <f aca="false">LEFT(D245,7)</f>
        <v>GE_MEUN</v>
      </c>
      <c r="B245" s="212" t="str">
        <f aca="false">VLOOKUP(A245,Opérateur_Territoire!$B$2:$D$120,2,0)</f>
        <v>CD 54</v>
      </c>
      <c r="C245" s="213" t="str">
        <f aca="false">VLOOKUP(A245,Opérateur_Territoire!$B$2:$D$120,3,0)</f>
        <v>Vallée de la Meurthe de la Voivre à Saint-Clément et tourbière de la Basse Saint-Jean – Natura 2000</v>
      </c>
      <c r="D245" s="214" t="s">
        <v>1344</v>
      </c>
      <c r="E245" s="215" t="s">
        <v>1309</v>
      </c>
      <c r="F245" s="216" t="n">
        <f aca="false">VLOOKUP(E245,'liste MAEC'!$A$2:$C$63,3,0)</f>
        <v>62</v>
      </c>
      <c r="G245" s="217"/>
      <c r="H245" s="217"/>
      <c r="I245" s="218" t="str">
        <f aca="false">IF(OR(ISERROR(H245*F245*5)=1,H245=""),"saisir la quantité (colonne H)",H245*F245*5)</f>
        <v>saisir la quantité (colonne H)</v>
      </c>
      <c r="J245" s="219" t="str">
        <f aca="false">IF(OR(LEFT(E245,3)="HBV",LEFT(E245,3)="PHY",E245="PRA2",LEFT(E245,2)="ZI"),"Saisir obligatoirement le nombre de demandeurs","")</f>
        <v/>
      </c>
    </row>
    <row r="246" customFormat="false" ht="28.35" hidden="false" customHeight="true" outlineLevel="0" collapsed="false">
      <c r="A246" s="211" t="str">
        <f aca="false">LEFT(D246,7)</f>
        <v>GE_MEUN</v>
      </c>
      <c r="B246" s="212" t="str">
        <f aca="false">VLOOKUP(A246,Opérateur_Territoire!$B$2:$D$120,2,0)</f>
        <v>CD 54</v>
      </c>
      <c r="C246" s="213" t="str">
        <f aca="false">VLOOKUP(A246,Opérateur_Territoire!$B$2:$D$120,3,0)</f>
        <v>Vallée de la Meurthe de la Voivre à Saint-Clément et tourbière de la Basse Saint-Jean – Natura 2000</v>
      </c>
      <c r="D246" s="214" t="s">
        <v>930</v>
      </c>
      <c r="E246" s="215" t="s">
        <v>1313</v>
      </c>
      <c r="F246" s="216" t="n">
        <f aca="false">VLOOKUP(E246,'liste MAEC'!$A$2:$C$63,3,0)</f>
        <v>150</v>
      </c>
      <c r="G246" s="217"/>
      <c r="H246" s="217"/>
      <c r="I246" s="218" t="str">
        <f aca="false">IF(OR(ISERROR(H246*F246*5)=1,H246=""),"saisir la quantité (colonne H)",H246*F246*5)</f>
        <v>saisir la quantité (colonne H)</v>
      </c>
      <c r="J246" s="219" t="str">
        <f aca="false">IF(OR(LEFT(E246,3)="HBV",LEFT(E246,3)="PHY",E246="PRA2",LEFT(E246,2)="ZI"),"Saisir obligatoirement le nombre de demandeurs","")</f>
        <v/>
      </c>
    </row>
    <row r="247" customFormat="false" ht="28.35" hidden="false" customHeight="true" outlineLevel="0" collapsed="false">
      <c r="A247" s="211" t="str">
        <f aca="false">LEFT(D247,7)</f>
        <v>GE_VAMN</v>
      </c>
      <c r="B247" s="212" t="str">
        <f aca="false">VLOOKUP(A247,Opérateur_Territoire!$B$2:$D$120,2,0)</f>
        <v>CD 55</v>
      </c>
      <c r="C247" s="213" t="str">
        <f aca="false">VLOOKUP(A247,Opérateur_Territoire!$B$2:$D$120,3,0)</f>
        <v>Vallée de la Meuse – Natura 2000</v>
      </c>
      <c r="D247" s="214" t="s">
        <v>1172</v>
      </c>
      <c r="E247" s="215" t="s">
        <v>1282</v>
      </c>
      <c r="F247" s="216" t="n">
        <f aca="false">VLOOKUP(E247,'liste MAEC'!$A$2:$C$63,3,0)</f>
        <v>652</v>
      </c>
      <c r="G247" s="217"/>
      <c r="H247" s="217"/>
      <c r="I247" s="218" t="str">
        <f aca="false">IF(OR(ISERROR(H247*F247*5)=1,H247=""),"saisir la quantité (colonne H)",H247*F247*5)</f>
        <v>saisir la quantité (colonne H)</v>
      </c>
      <c r="J247" s="219" t="str">
        <f aca="false">IF(OR(LEFT(E247,3)="HBV",LEFT(E247,3)="PHY",E247="PRA2",LEFT(E247,2)="ZI"),"Saisir obligatoirement le nombre de demandeurs","")</f>
        <v/>
      </c>
    </row>
    <row r="248" customFormat="false" ht="28.35" hidden="false" customHeight="true" outlineLevel="0" collapsed="false">
      <c r="A248" s="211" t="str">
        <f aca="false">LEFT(D248,7)</f>
        <v>GE_VAMN</v>
      </c>
      <c r="B248" s="212" t="str">
        <f aca="false">VLOOKUP(A248,Opérateur_Territoire!$B$2:$D$120,2,0)</f>
        <v>CD 55</v>
      </c>
      <c r="C248" s="213" t="str">
        <f aca="false">VLOOKUP(A248,Opérateur_Territoire!$B$2:$D$120,3,0)</f>
        <v>Vallée de la Meuse – Natura 2000</v>
      </c>
      <c r="D248" s="214" t="s">
        <v>1173</v>
      </c>
      <c r="E248" s="215" t="s">
        <v>1285</v>
      </c>
      <c r="F248" s="216" t="n">
        <f aca="false">VLOOKUP(E248,'liste MAEC'!$A$2:$C$63,3,0)</f>
        <v>358</v>
      </c>
      <c r="G248" s="217"/>
      <c r="H248" s="217"/>
      <c r="I248" s="218" t="str">
        <f aca="false">IF(OR(ISERROR(H248*F248*5)=1,H248=""),"saisir la quantité (colonne H)",H248*F248*5)</f>
        <v>saisir la quantité (colonne H)</v>
      </c>
      <c r="J248" s="219" t="str">
        <f aca="false">IF(OR(LEFT(E248,3)="HBV",LEFT(E248,3)="PHY",E248="PRA2",LEFT(E248,2)="ZI"),"Saisir obligatoirement le nombre de demandeurs","")</f>
        <v/>
      </c>
    </row>
    <row r="249" customFormat="false" ht="28.35" hidden="false" customHeight="true" outlineLevel="0" collapsed="false">
      <c r="A249" s="211" t="str">
        <f aca="false">LEFT(D249,7)</f>
        <v>GE_VAMN</v>
      </c>
      <c r="B249" s="212" t="str">
        <f aca="false">VLOOKUP(A249,Opérateur_Territoire!$B$2:$D$120,2,0)</f>
        <v>CD 55</v>
      </c>
      <c r="C249" s="213" t="str">
        <f aca="false">VLOOKUP(A249,Opérateur_Territoire!$B$2:$D$120,3,0)</f>
        <v>Vallée de la Meuse – Natura 2000</v>
      </c>
      <c r="D249" s="214" t="s">
        <v>931</v>
      </c>
      <c r="E249" s="215" t="s">
        <v>1293</v>
      </c>
      <c r="F249" s="216" t="n">
        <f aca="false">VLOOKUP(E249,'liste MAEC'!$A$2:$C$63,3,0)</f>
        <v>145</v>
      </c>
      <c r="G249" s="217"/>
      <c r="H249" s="217"/>
      <c r="I249" s="218" t="str">
        <f aca="false">IF(OR(ISERROR(H249*F249*5)=1,H249=""),"saisir la quantité (colonne H)",H249*F249*5)</f>
        <v>saisir la quantité (colonne H)</v>
      </c>
      <c r="J249" s="219" t="str">
        <f aca="false">IF(OR(LEFT(E249,3)="HBV",LEFT(E249,3)="PHY",E249="PRA2",LEFT(E249,2)="ZI"),"Saisir obligatoirement le nombre de demandeurs","")</f>
        <v/>
      </c>
    </row>
    <row r="250" customFormat="false" ht="28.35" hidden="false" customHeight="true" outlineLevel="0" collapsed="false">
      <c r="A250" s="211" t="str">
        <f aca="false">LEFT(D250,7)</f>
        <v>GE_VAMN</v>
      </c>
      <c r="B250" s="212" t="str">
        <f aca="false">VLOOKUP(A250,Opérateur_Territoire!$B$2:$D$120,2,0)</f>
        <v>CD 55</v>
      </c>
      <c r="C250" s="213" t="str">
        <f aca="false">VLOOKUP(A250,Opérateur_Territoire!$B$2:$D$120,3,0)</f>
        <v>Vallée de la Meuse – Natura 2000</v>
      </c>
      <c r="D250" s="214" t="s">
        <v>932</v>
      </c>
      <c r="E250" s="215" t="s">
        <v>1297</v>
      </c>
      <c r="F250" s="216" t="n">
        <f aca="false">VLOOKUP(E250,'liste MAEC'!$A$2:$C$63,3,0)</f>
        <v>200</v>
      </c>
      <c r="G250" s="217"/>
      <c r="H250" s="217"/>
      <c r="I250" s="218" t="str">
        <f aca="false">IF(OR(ISERROR(H250*F250*5)=1,H250=""),"saisir la quantité (colonne H)",H250*F250*5)</f>
        <v>saisir la quantité (colonne H)</v>
      </c>
      <c r="J250" s="219" t="str">
        <f aca="false">IF(OR(LEFT(E250,3)="HBV",LEFT(E250,3)="PHY",E250="PRA2",LEFT(E250,2)="ZI"),"Saisir obligatoirement le nombre de demandeurs","")</f>
        <v/>
      </c>
    </row>
    <row r="251" customFormat="false" ht="28.35" hidden="false" customHeight="true" outlineLevel="0" collapsed="false">
      <c r="A251" s="211" t="str">
        <f aca="false">LEFT(D251,7)</f>
        <v>GE_VAMN</v>
      </c>
      <c r="B251" s="212" t="str">
        <f aca="false">VLOOKUP(A251,Opérateur_Territoire!$B$2:$D$120,2,0)</f>
        <v>CD 55</v>
      </c>
      <c r="C251" s="213" t="str">
        <f aca="false">VLOOKUP(A251,Opérateur_Territoire!$B$2:$D$120,3,0)</f>
        <v>Vallée de la Meuse – Natura 2000</v>
      </c>
      <c r="D251" s="214" t="s">
        <v>933</v>
      </c>
      <c r="E251" s="215" t="s">
        <v>1301</v>
      </c>
      <c r="F251" s="216" t="n">
        <f aca="false">VLOOKUP(E251,'liste MAEC'!$A$2:$C$63,3,0)</f>
        <v>254</v>
      </c>
      <c r="G251" s="217"/>
      <c r="H251" s="217"/>
      <c r="I251" s="218" t="str">
        <f aca="false">IF(OR(ISERROR(H251*F251*5)=1,H251=""),"saisir la quantité (colonne H)",H251*F251*5)</f>
        <v>saisir la quantité (colonne H)</v>
      </c>
      <c r="J251" s="219" t="str">
        <f aca="false">IF(OR(LEFT(E251,3)="HBV",LEFT(E251,3)="PHY",E251="PRA2",LEFT(E251,2)="ZI"),"Saisir obligatoirement le nombre de demandeurs","")</f>
        <v/>
      </c>
    </row>
    <row r="252" customFormat="false" ht="28.35" hidden="false" customHeight="true" outlineLevel="0" collapsed="false">
      <c r="A252" s="211" t="str">
        <f aca="false">LEFT(D252,7)</f>
        <v>GE_VAMN</v>
      </c>
      <c r="B252" s="212" t="str">
        <f aca="false">VLOOKUP(A252,Opérateur_Territoire!$B$2:$D$120,2,0)</f>
        <v>CD 55</v>
      </c>
      <c r="C252" s="213" t="str">
        <f aca="false">VLOOKUP(A252,Opérateur_Territoire!$B$2:$D$120,3,0)</f>
        <v>Vallée de la Meuse – Natura 2000</v>
      </c>
      <c r="D252" s="214" t="s">
        <v>934</v>
      </c>
      <c r="E252" s="215" t="s">
        <v>1313</v>
      </c>
      <c r="F252" s="216" t="n">
        <f aca="false">VLOOKUP(E252,'liste MAEC'!$A$2:$C$63,3,0)</f>
        <v>150</v>
      </c>
      <c r="G252" s="217"/>
      <c r="H252" s="217"/>
      <c r="I252" s="218" t="str">
        <f aca="false">IF(OR(ISERROR(H252*F252*5)=1,H252=""),"saisir la quantité (colonne H)",H252*F252*5)</f>
        <v>saisir la quantité (colonne H)</v>
      </c>
      <c r="J252" s="219" t="str">
        <f aca="false">IF(OR(LEFT(E252,3)="HBV",LEFT(E252,3)="PHY",E252="PRA2",LEFT(E252,2)="ZI"),"Saisir obligatoirement le nombre de demandeurs","")</f>
        <v/>
      </c>
    </row>
    <row r="253" customFormat="false" ht="28.35" hidden="false" customHeight="true" outlineLevel="0" collapsed="false">
      <c r="A253" s="211" t="str">
        <f aca="false">LEFT(D253,7)</f>
        <v>GE_VAMN</v>
      </c>
      <c r="B253" s="212" t="str">
        <f aca="false">VLOOKUP(A253,Opérateur_Territoire!$B$2:$D$120,2,0)</f>
        <v>CD 55</v>
      </c>
      <c r="C253" s="213" t="str">
        <f aca="false">VLOOKUP(A253,Opérateur_Territoire!$B$2:$D$120,3,0)</f>
        <v>Vallée de la Meuse – Natura 2000</v>
      </c>
      <c r="D253" s="214" t="s">
        <v>735</v>
      </c>
      <c r="E253" s="215" t="s">
        <v>1323</v>
      </c>
      <c r="F253" s="216" t="n">
        <f aca="false">VLOOKUP(E253,'liste MAEC'!$A$2:$C$63,3,0)</f>
        <v>51</v>
      </c>
      <c r="G253" s="217"/>
      <c r="H253" s="217"/>
      <c r="I253" s="218" t="str">
        <f aca="false">IF(OR(ISERROR(H253*F253*5)=1,H253=""),"saisir la quantité (colonne H)",H253*F253*5)</f>
        <v>saisir la quantité (colonne H)</v>
      </c>
      <c r="J253" s="219" t="str">
        <f aca="false">IF(OR(LEFT(E253,3)="HBV",LEFT(E253,3)="PHY",E253="PRA2",LEFT(E253,2)="ZI"),"Saisir obligatoirement le nombre de demandeurs","")</f>
        <v/>
      </c>
    </row>
    <row r="254" customFormat="false" ht="28.35" hidden="false" customHeight="true" outlineLevel="0" collapsed="false">
      <c r="A254" s="211" t="str">
        <f aca="false">LEFT(D254,7)</f>
        <v>GE_TER5</v>
      </c>
      <c r="B254" s="212" t="str">
        <f aca="false">VLOOKUP(A254,Opérateur_Territoire!$B$2:$D$120,2,0)</f>
        <v>CeA</v>
      </c>
      <c r="C254" s="213" t="str">
        <f aca="false">VLOOKUP(A254,Opérateur_Territoire!$B$2:$D$120,3,0)</f>
        <v>Territoires du Haut-Rhin – Biodiversité (Agence de l'eau Rhin-Meuse)</v>
      </c>
      <c r="D254" s="214" t="s">
        <v>1174</v>
      </c>
      <c r="E254" s="215" t="s">
        <v>1282</v>
      </c>
      <c r="F254" s="216" t="n">
        <f aca="false">VLOOKUP(E254,'liste MAEC'!$A$2:$C$63,3,0)</f>
        <v>652</v>
      </c>
      <c r="G254" s="217"/>
      <c r="H254" s="217"/>
      <c r="I254" s="218" t="str">
        <f aca="false">IF(OR(ISERROR(H254*F254*5)=1,H254=""),"saisir la quantité (colonne H)",H254*F254*5)</f>
        <v>saisir la quantité (colonne H)</v>
      </c>
      <c r="J254" s="219" t="str">
        <f aca="false">IF(OR(LEFT(E254,3)="HBV",LEFT(E254,3)="PHY",E254="PRA2",LEFT(E254,2)="ZI"),"Saisir obligatoirement le nombre de demandeurs","")</f>
        <v/>
      </c>
    </row>
    <row r="255" customFormat="false" ht="28.35" hidden="false" customHeight="true" outlineLevel="0" collapsed="false">
      <c r="A255" s="211" t="str">
        <f aca="false">LEFT(D255,7)</f>
        <v>GE_TER5</v>
      </c>
      <c r="B255" s="212" t="str">
        <f aca="false">VLOOKUP(A255,Opérateur_Territoire!$B$2:$D$120,2,0)</f>
        <v>CeA</v>
      </c>
      <c r="C255" s="213" t="str">
        <f aca="false">VLOOKUP(A255,Opérateur_Territoire!$B$2:$D$120,3,0)</f>
        <v>Territoires du Haut-Rhin – Biodiversité (Agence de l'eau Rhin-Meuse)</v>
      </c>
      <c r="D255" s="214" t="s">
        <v>1175</v>
      </c>
      <c r="E255" s="215" t="s">
        <v>1285</v>
      </c>
      <c r="F255" s="216" t="n">
        <f aca="false">VLOOKUP(E255,'liste MAEC'!$A$2:$C$63,3,0)</f>
        <v>358</v>
      </c>
      <c r="G255" s="217"/>
      <c r="H255" s="217"/>
      <c r="I255" s="218" t="str">
        <f aca="false">IF(OR(ISERROR(H255*F255*5)=1,H255=""),"saisir la quantité (colonne H)",H255*F255*5)</f>
        <v>saisir la quantité (colonne H)</v>
      </c>
      <c r="J255" s="219" t="str">
        <f aca="false">IF(OR(LEFT(E255,3)="HBV",LEFT(E255,3)="PHY",E255="PRA2",LEFT(E255,2)="ZI"),"Saisir obligatoirement le nombre de demandeurs","")</f>
        <v/>
      </c>
    </row>
    <row r="256" customFormat="false" ht="28.35" hidden="false" customHeight="true" outlineLevel="0" collapsed="false">
      <c r="A256" s="211" t="str">
        <f aca="false">LEFT(D256,7)</f>
        <v>GE_TER5</v>
      </c>
      <c r="B256" s="212" t="str">
        <f aca="false">VLOOKUP(A256,Opérateur_Territoire!$B$2:$D$120,2,0)</f>
        <v>CeA</v>
      </c>
      <c r="C256" s="213" t="str">
        <f aca="false">VLOOKUP(A256,Opérateur_Territoire!$B$2:$D$120,3,0)</f>
        <v>Territoires du Haut-Rhin – Biodiversité (Agence de l'eau Rhin-Meuse)</v>
      </c>
      <c r="D256" s="214" t="s">
        <v>935</v>
      </c>
      <c r="E256" s="215" t="s">
        <v>1289</v>
      </c>
      <c r="F256" s="216" t="n">
        <f aca="false">VLOOKUP(E256,'liste MAEC'!$A$2:$C$63,3,0)</f>
        <v>82</v>
      </c>
      <c r="G256" s="217"/>
      <c r="H256" s="217"/>
      <c r="I256" s="218" t="str">
        <f aca="false">IF(OR(ISERROR(H256*F256*5)=1,H256=""),"saisir la quantité (colonne H)",H256*F256*5)</f>
        <v>saisir la quantité (colonne H)</v>
      </c>
      <c r="J256" s="219" t="str">
        <f aca="false">IF(OR(LEFT(E256,3)="HBV",LEFT(E256,3)="PHY",E256="PRA2",LEFT(E256,2)="ZI"),"Saisir obligatoirement le nombre de demandeurs","")</f>
        <v/>
      </c>
    </row>
    <row r="257" customFormat="false" ht="28.35" hidden="false" customHeight="true" outlineLevel="0" collapsed="false">
      <c r="A257" s="211" t="str">
        <f aca="false">LEFT(D257,7)</f>
        <v>GE_TER5</v>
      </c>
      <c r="B257" s="212" t="str">
        <f aca="false">VLOOKUP(A257,Opérateur_Territoire!$B$2:$D$120,2,0)</f>
        <v>CeA</v>
      </c>
      <c r="C257" s="213" t="str">
        <f aca="false">VLOOKUP(A257,Opérateur_Territoire!$B$2:$D$120,3,0)</f>
        <v>Territoires du Haut-Rhin – Biodiversité (Agence de l'eau Rhin-Meuse)</v>
      </c>
      <c r="D257" s="214" t="s">
        <v>936</v>
      </c>
      <c r="E257" s="215" t="s">
        <v>1293</v>
      </c>
      <c r="F257" s="216" t="n">
        <f aca="false">VLOOKUP(E257,'liste MAEC'!$A$2:$C$63,3,0)</f>
        <v>145</v>
      </c>
      <c r="G257" s="217"/>
      <c r="H257" s="217"/>
      <c r="I257" s="218" t="str">
        <f aca="false">IF(OR(ISERROR(H257*F257*5)=1,H257=""),"saisir la quantité (colonne H)",H257*F257*5)</f>
        <v>saisir la quantité (colonne H)</v>
      </c>
      <c r="J257" s="219" t="str">
        <f aca="false">IF(OR(LEFT(E257,3)="HBV",LEFT(E257,3)="PHY",E257="PRA2",LEFT(E257,2)="ZI"),"Saisir obligatoirement le nombre de demandeurs","")</f>
        <v/>
      </c>
    </row>
    <row r="258" customFormat="false" ht="28.35" hidden="false" customHeight="true" outlineLevel="0" collapsed="false">
      <c r="A258" s="211" t="str">
        <f aca="false">LEFT(D258,7)</f>
        <v>GE_TER5</v>
      </c>
      <c r="B258" s="212" t="str">
        <f aca="false">VLOOKUP(A258,Opérateur_Territoire!$B$2:$D$120,2,0)</f>
        <v>CeA</v>
      </c>
      <c r="C258" s="213" t="str">
        <f aca="false">VLOOKUP(A258,Opérateur_Territoire!$B$2:$D$120,3,0)</f>
        <v>Territoires du Haut-Rhin – Biodiversité (Agence de l'eau Rhin-Meuse)</v>
      </c>
      <c r="D258" s="214" t="s">
        <v>937</v>
      </c>
      <c r="E258" s="215" t="s">
        <v>1297</v>
      </c>
      <c r="F258" s="216" t="n">
        <f aca="false">VLOOKUP(E258,'liste MAEC'!$A$2:$C$63,3,0)</f>
        <v>200</v>
      </c>
      <c r="G258" s="217"/>
      <c r="H258" s="217"/>
      <c r="I258" s="218" t="str">
        <f aca="false">IF(OR(ISERROR(H258*F258*5)=1,H258=""),"saisir la quantité (colonne H)",H258*F258*5)</f>
        <v>saisir la quantité (colonne H)</v>
      </c>
      <c r="J258" s="219" t="str">
        <f aca="false">IF(OR(LEFT(E258,3)="HBV",LEFT(E258,3)="PHY",E258="PRA2",LEFT(E258,2)="ZI"),"Saisir obligatoirement le nombre de demandeurs","")</f>
        <v/>
      </c>
    </row>
    <row r="259" customFormat="false" ht="28.35" hidden="false" customHeight="true" outlineLevel="0" collapsed="false">
      <c r="A259" s="211" t="str">
        <f aca="false">LEFT(D259,7)</f>
        <v>GE_TER5</v>
      </c>
      <c r="B259" s="212" t="str">
        <f aca="false">VLOOKUP(A259,Opérateur_Territoire!$B$2:$D$120,2,0)</f>
        <v>CeA</v>
      </c>
      <c r="C259" s="213" t="str">
        <f aca="false">VLOOKUP(A259,Opérateur_Territoire!$B$2:$D$120,3,0)</f>
        <v>Territoires du Haut-Rhin – Biodiversité (Agence de l'eau Rhin-Meuse)</v>
      </c>
      <c r="D259" s="214" t="s">
        <v>938</v>
      </c>
      <c r="E259" s="215" t="s">
        <v>1301</v>
      </c>
      <c r="F259" s="216" t="n">
        <f aca="false">VLOOKUP(E259,'liste MAEC'!$A$2:$C$63,3,0)</f>
        <v>254</v>
      </c>
      <c r="G259" s="217"/>
      <c r="H259" s="217"/>
      <c r="I259" s="218" t="str">
        <f aca="false">IF(OR(ISERROR(H259*F259*5)=1,H259=""),"saisir la quantité (colonne H)",H259*F259*5)</f>
        <v>saisir la quantité (colonne H)</v>
      </c>
      <c r="J259" s="219" t="str">
        <f aca="false">IF(OR(LEFT(E259,3)="HBV",LEFT(E259,3)="PHY",E259="PRA2",LEFT(E259,2)="ZI"),"Saisir obligatoirement le nombre de demandeurs","")</f>
        <v/>
      </c>
    </row>
    <row r="260" customFormat="false" ht="28.35" hidden="false" customHeight="true" outlineLevel="0" collapsed="false">
      <c r="A260" s="211" t="str">
        <f aca="false">LEFT(D260,7)</f>
        <v>GE_TER5</v>
      </c>
      <c r="B260" s="212" t="str">
        <f aca="false">VLOOKUP(A260,Opérateur_Territoire!$B$2:$D$120,2,0)</f>
        <v>CeA</v>
      </c>
      <c r="C260" s="213" t="str">
        <f aca="false">VLOOKUP(A260,Opérateur_Territoire!$B$2:$D$120,3,0)</f>
        <v>Territoires du Haut-Rhin – Biodiversité (Agence de l'eau Rhin-Meuse)</v>
      </c>
      <c r="D260" s="214" t="s">
        <v>939</v>
      </c>
      <c r="E260" s="215" t="s">
        <v>1313</v>
      </c>
      <c r="F260" s="216" t="n">
        <f aca="false">VLOOKUP(E260,'liste MAEC'!$A$2:$C$63,3,0)</f>
        <v>150</v>
      </c>
      <c r="G260" s="217"/>
      <c r="H260" s="217"/>
      <c r="I260" s="218" t="str">
        <f aca="false">IF(OR(ISERROR(H260*F260*5)=1,H260=""),"saisir la quantité (colonne H)",H260*F260*5)</f>
        <v>saisir la quantité (colonne H)</v>
      </c>
      <c r="J260" s="219" t="str">
        <f aca="false">IF(OR(LEFT(E260,3)="HBV",LEFT(E260,3)="PHY",E260="PRA2",LEFT(E260,2)="ZI"),"Saisir obligatoirement le nombre de demandeurs","")</f>
        <v/>
      </c>
    </row>
    <row r="261" customFormat="false" ht="28.35" hidden="false" customHeight="true" outlineLevel="0" collapsed="false">
      <c r="A261" s="211" t="str">
        <f aca="false">LEFT(D261,7)</f>
        <v>GE_TER5</v>
      </c>
      <c r="B261" s="212" t="str">
        <f aca="false">VLOOKUP(A261,Opérateur_Territoire!$B$2:$D$120,2,0)</f>
        <v>CeA</v>
      </c>
      <c r="C261" s="213" t="str">
        <f aca="false">VLOOKUP(A261,Opérateur_Territoire!$B$2:$D$120,3,0)</f>
        <v>Territoires du Haut-Rhin – Biodiversité (Agence de l'eau Rhin-Meuse)</v>
      </c>
      <c r="D261" s="214" t="s">
        <v>940</v>
      </c>
      <c r="E261" s="215" t="s">
        <v>1315</v>
      </c>
      <c r="F261" s="216" t="n">
        <f aca="false">VLOOKUP(E261,'liste MAEC'!$A$2:$C$63,3,0)</f>
        <v>201</v>
      </c>
      <c r="G261" s="217"/>
      <c r="H261" s="217"/>
      <c r="I261" s="218" t="str">
        <f aca="false">IF(OR(ISERROR(H261*F261*5)=1,H261=""),"saisir la quantité (colonne H)",H261*F261*5)</f>
        <v>saisir la quantité (colonne H)</v>
      </c>
      <c r="J261" s="219" t="str">
        <f aca="false">IF(OR(LEFT(E261,3)="HBV",LEFT(E261,3)="PHY",E261="PRA2",LEFT(E261,2)="ZI"),"Saisir obligatoirement le nombre de demandeurs","")</f>
        <v/>
      </c>
    </row>
    <row r="262" customFormat="false" ht="28.35" hidden="false" customHeight="true" outlineLevel="0" collapsed="false">
      <c r="A262" s="211" t="str">
        <f aca="false">LEFT(D262,7)</f>
        <v>GE_TER5</v>
      </c>
      <c r="B262" s="212" t="str">
        <f aca="false">VLOOKUP(A262,Opérateur_Territoire!$B$2:$D$120,2,0)</f>
        <v>CeA</v>
      </c>
      <c r="C262" s="213" t="str">
        <f aca="false">VLOOKUP(A262,Opérateur_Territoire!$B$2:$D$120,3,0)</f>
        <v>Territoires du Haut-Rhin – Biodiversité (Agence de l'eau Rhin-Meuse)</v>
      </c>
      <c r="D262" s="214" t="s">
        <v>736</v>
      </c>
      <c r="E262" s="215" t="s">
        <v>1319</v>
      </c>
      <c r="F262" s="216" t="n">
        <f aca="false">VLOOKUP(E262,'liste MAEC'!$A$2:$C$63,3,0)</f>
        <v>153</v>
      </c>
      <c r="G262" s="217"/>
      <c r="H262" s="217"/>
      <c r="I262" s="218" t="str">
        <f aca="false">IF(OR(ISERROR(H262*F262*5)=1,H262=""),"saisir la quantité (colonne H)",H262*F262*5)</f>
        <v>saisir la quantité (colonne H)</v>
      </c>
      <c r="J262" s="219" t="str">
        <f aca="false">IF(OR(LEFT(E262,3)="HBV",LEFT(E262,3)="PHY",E262="PRA2",LEFT(E262,2)="ZI"),"Saisir obligatoirement le nombre de demandeurs","")</f>
        <v/>
      </c>
    </row>
    <row r="263" customFormat="false" ht="28.35" hidden="false" customHeight="true" outlineLevel="0" collapsed="false">
      <c r="A263" s="211" t="str">
        <f aca="false">LEFT(D263,7)</f>
        <v>GE_TER5</v>
      </c>
      <c r="B263" s="212" t="str">
        <f aca="false">VLOOKUP(A263,Opérateur_Territoire!$B$2:$D$120,2,0)</f>
        <v>CeA</v>
      </c>
      <c r="C263" s="213" t="str">
        <f aca="false">VLOOKUP(A263,Opérateur_Territoire!$B$2:$D$120,3,0)</f>
        <v>Territoires du Haut-Rhin – Biodiversité (Agence de l'eau Rhin-Meuse)</v>
      </c>
      <c r="D263" s="214" t="s">
        <v>737</v>
      </c>
      <c r="E263" s="215" t="s">
        <v>1321</v>
      </c>
      <c r="F263" s="216" t="n">
        <f aca="false">VLOOKUP(E263,'liste MAEC'!$A$2:$C$63,3,0)</f>
        <v>204</v>
      </c>
      <c r="G263" s="217"/>
      <c r="H263" s="217"/>
      <c r="I263" s="218" t="str">
        <f aca="false">IF(OR(ISERROR(H263*F263*5)=1,H263=""),"saisir la quantité (colonne H)",H263*F263*5)</f>
        <v>saisir la quantité (colonne H)</v>
      </c>
      <c r="J263" s="219" t="str">
        <f aca="false">IF(OR(LEFT(E263,3)="HBV",LEFT(E263,3)="PHY",E263="PRA2",LEFT(E263,2)="ZI"),"Saisir obligatoirement le nombre de demandeurs","")</f>
        <v/>
      </c>
    </row>
    <row r="264" customFormat="false" ht="28.35" hidden="false" customHeight="true" outlineLevel="0" collapsed="false">
      <c r="A264" s="211" t="str">
        <f aca="false">LEFT(D264,7)</f>
        <v>GE_TER5</v>
      </c>
      <c r="B264" s="212" t="str">
        <f aca="false">VLOOKUP(A264,Opérateur_Territoire!$B$2:$D$120,2,0)</f>
        <v>CeA</v>
      </c>
      <c r="C264" s="213" t="str">
        <f aca="false">VLOOKUP(A264,Opérateur_Territoire!$B$2:$D$120,3,0)</f>
        <v>Territoires du Haut-Rhin – Biodiversité (Agence de l'eau Rhin-Meuse)</v>
      </c>
      <c r="D264" s="214" t="s">
        <v>738</v>
      </c>
      <c r="E264" s="215" t="s">
        <v>1323</v>
      </c>
      <c r="F264" s="216" t="n">
        <f aca="false">VLOOKUP(E264,'liste MAEC'!$A$2:$C$63,3,0)</f>
        <v>51</v>
      </c>
      <c r="G264" s="217"/>
      <c r="H264" s="217"/>
      <c r="I264" s="218" t="str">
        <f aca="false">IF(OR(ISERROR(H264*F264*5)=1,H264=""),"saisir la quantité (colonne H)",H264*F264*5)</f>
        <v>saisir la quantité (colonne H)</v>
      </c>
      <c r="J264" s="219" t="str">
        <f aca="false">IF(OR(LEFT(E264,3)="HBV",LEFT(E264,3)="PHY",E264="PRA2",LEFT(E264,2)="ZI"),"Saisir obligatoirement le nombre de demandeurs","")</f>
        <v/>
      </c>
    </row>
    <row r="265" customFormat="false" ht="28.35" hidden="false" customHeight="true" outlineLevel="0" collapsed="false">
      <c r="A265" s="211" t="str">
        <f aca="false">LEFT(D265,7)</f>
        <v>GE_TER5</v>
      </c>
      <c r="B265" s="212" t="str">
        <f aca="false">VLOOKUP(A265,Opérateur_Territoire!$B$2:$D$120,2,0)</f>
        <v>CeA</v>
      </c>
      <c r="C265" s="213" t="str">
        <f aca="false">VLOOKUP(A265,Opérateur_Territoire!$B$2:$D$120,3,0)</f>
        <v>Territoires du Haut-Rhin – Biodiversité (Agence de l'eau Rhin-Meuse)</v>
      </c>
      <c r="D265" s="214" t="s">
        <v>739</v>
      </c>
      <c r="E265" s="215" t="s">
        <v>1325</v>
      </c>
      <c r="F265" s="216" t="n">
        <f aca="false">VLOOKUP(E265,'liste MAEC'!$A$2:$C$63,3,0)</f>
        <v>72</v>
      </c>
      <c r="G265" s="217"/>
      <c r="H265" s="217"/>
      <c r="I265" s="218" t="str">
        <f aca="false">IF(OR(ISERROR(H265*F265*5)=1,H265=""),"saisir la quantité (colonne H)",H265*F265*5)</f>
        <v>saisir la quantité (colonne H)</v>
      </c>
      <c r="J265" s="219" t="str">
        <f aca="false">IF(OR(LEFT(E265,3)="HBV",LEFT(E265,3)="PHY",E265="PRA2",LEFT(E265,2)="ZI"),"Saisir obligatoirement le nombre de demandeurs","")</f>
        <v/>
      </c>
    </row>
    <row r="266" customFormat="false" ht="28.35" hidden="false" customHeight="true" outlineLevel="0" collapsed="false">
      <c r="A266" s="211" t="str">
        <f aca="false">LEFT(D266,7)</f>
        <v>GE_TERE</v>
      </c>
      <c r="B266" s="212" t="str">
        <f aca="false">VLOOKUP(A266,Opérateur_Territoire!$B$2:$D$120,2,0)</f>
        <v>CeA</v>
      </c>
      <c r="C266" s="213" t="str">
        <f aca="false">VLOOKUP(A266,Opérateur_Territoire!$B$2:$D$120,3,0)</f>
        <v>Territoires du Haut-Rhin – Eau (Agence de l'eau Rhin-Meuse)</v>
      </c>
      <c r="D266" s="214" t="s">
        <v>1176</v>
      </c>
      <c r="E266" s="215" t="s">
        <v>1282</v>
      </c>
      <c r="F266" s="216" t="n">
        <f aca="false">VLOOKUP(E266,'liste MAEC'!$A$2:$C$63,3,0)</f>
        <v>652</v>
      </c>
      <c r="G266" s="217"/>
      <c r="H266" s="217"/>
      <c r="I266" s="218" t="str">
        <f aca="false">IF(OR(ISERROR(H266*F266*5)=1,H266=""),"saisir la quantité (colonne H)",H266*F266*5)</f>
        <v>saisir la quantité (colonne H)</v>
      </c>
      <c r="J266" s="219" t="str">
        <f aca="false">IF(OR(LEFT(E266,3)="HBV",LEFT(E266,3)="PHY",E266="PRA2",LEFT(E266,2)="ZI"),"Saisir obligatoirement le nombre de demandeurs","")</f>
        <v/>
      </c>
    </row>
    <row r="267" customFormat="false" ht="28.35" hidden="false" customHeight="true" outlineLevel="0" collapsed="false">
      <c r="A267" s="211" t="str">
        <f aca="false">LEFT(D267,7)</f>
        <v>GE_TERE</v>
      </c>
      <c r="B267" s="212" t="str">
        <f aca="false">VLOOKUP(A267,Opérateur_Territoire!$B$2:$D$120,2,0)</f>
        <v>CeA</v>
      </c>
      <c r="C267" s="213" t="str">
        <f aca="false">VLOOKUP(A267,Opérateur_Territoire!$B$2:$D$120,3,0)</f>
        <v>Territoires du Haut-Rhin – Eau (Agence de l'eau Rhin-Meuse)</v>
      </c>
      <c r="D267" s="214" t="s">
        <v>1177</v>
      </c>
      <c r="E267" s="215" t="s">
        <v>1285</v>
      </c>
      <c r="F267" s="216" t="n">
        <f aca="false">VLOOKUP(E267,'liste MAEC'!$A$2:$C$63,3,0)</f>
        <v>358</v>
      </c>
      <c r="G267" s="217"/>
      <c r="H267" s="217"/>
      <c r="I267" s="218" t="str">
        <f aca="false">IF(OR(ISERROR(H267*F267*5)=1,H267=""),"saisir la quantité (colonne H)",H267*F267*5)</f>
        <v>saisir la quantité (colonne H)</v>
      </c>
      <c r="J267" s="219" t="str">
        <f aca="false">IF(OR(LEFT(E267,3)="HBV",LEFT(E267,3)="PHY",E267="PRA2",LEFT(E267,2)="ZI"),"Saisir obligatoirement le nombre de demandeurs","")</f>
        <v/>
      </c>
    </row>
    <row r="268" customFormat="false" ht="28.35" hidden="false" customHeight="true" outlineLevel="0" collapsed="false">
      <c r="A268" s="211" t="str">
        <f aca="false">LEFT(D268,7)</f>
        <v>GE_TERE</v>
      </c>
      <c r="B268" s="212" t="str">
        <f aca="false">VLOOKUP(A268,Opérateur_Territoire!$B$2:$D$120,2,0)</f>
        <v>CeA</v>
      </c>
      <c r="C268" s="213" t="str">
        <f aca="false">VLOOKUP(A268,Opérateur_Territoire!$B$2:$D$120,3,0)</f>
        <v>Territoires du Haut-Rhin – Eau (Agence de l'eau Rhin-Meuse)</v>
      </c>
      <c r="D268" s="214" t="s">
        <v>941</v>
      </c>
      <c r="E268" s="215" t="s">
        <v>1289</v>
      </c>
      <c r="F268" s="216" t="n">
        <f aca="false">VLOOKUP(E268,'liste MAEC'!$A$2:$C$63,3,0)</f>
        <v>82</v>
      </c>
      <c r="G268" s="217"/>
      <c r="H268" s="217"/>
      <c r="I268" s="218" t="str">
        <f aca="false">IF(OR(ISERROR(H268*F268*5)=1,H268=""),"saisir la quantité (colonne H)",H268*F268*5)</f>
        <v>saisir la quantité (colonne H)</v>
      </c>
      <c r="J268" s="219" t="str">
        <f aca="false">IF(OR(LEFT(E268,3)="HBV",LEFT(E268,3)="PHY",E268="PRA2",LEFT(E268,2)="ZI"),"Saisir obligatoirement le nombre de demandeurs","")</f>
        <v/>
      </c>
    </row>
    <row r="269" customFormat="false" ht="28.35" hidden="false" customHeight="true" outlineLevel="0" collapsed="false">
      <c r="A269" s="211" t="str">
        <f aca="false">LEFT(D269,7)</f>
        <v>GE_TERE</v>
      </c>
      <c r="B269" s="212" t="str">
        <f aca="false">VLOOKUP(A269,Opérateur_Territoire!$B$2:$D$120,2,0)</f>
        <v>CeA</v>
      </c>
      <c r="C269" s="213" t="str">
        <f aca="false">VLOOKUP(A269,Opérateur_Territoire!$B$2:$D$120,3,0)</f>
        <v>Territoires du Haut-Rhin – Eau (Agence de l'eau Rhin-Meuse)</v>
      </c>
      <c r="D269" s="214" t="s">
        <v>942</v>
      </c>
      <c r="E269" s="215" t="s">
        <v>1293</v>
      </c>
      <c r="F269" s="216" t="n">
        <f aca="false">VLOOKUP(E269,'liste MAEC'!$A$2:$C$63,3,0)</f>
        <v>145</v>
      </c>
      <c r="G269" s="217"/>
      <c r="H269" s="217"/>
      <c r="I269" s="218" t="str">
        <f aca="false">IF(OR(ISERROR(H269*F269*5)=1,H269=""),"saisir la quantité (colonne H)",H269*F269*5)</f>
        <v>saisir la quantité (colonne H)</v>
      </c>
      <c r="J269" s="219" t="str">
        <f aca="false">IF(OR(LEFT(E269,3)="HBV",LEFT(E269,3)="PHY",E269="PRA2",LEFT(E269,2)="ZI"),"Saisir obligatoirement le nombre de demandeurs","")</f>
        <v/>
      </c>
    </row>
    <row r="270" customFormat="false" ht="28.35" hidden="false" customHeight="true" outlineLevel="0" collapsed="false">
      <c r="A270" s="211" t="str">
        <f aca="false">LEFT(D270,7)</f>
        <v>GE_TERE</v>
      </c>
      <c r="B270" s="212" t="str">
        <f aca="false">VLOOKUP(A270,Opérateur_Territoire!$B$2:$D$120,2,0)</f>
        <v>CeA</v>
      </c>
      <c r="C270" s="213" t="str">
        <f aca="false">VLOOKUP(A270,Opérateur_Territoire!$B$2:$D$120,3,0)</f>
        <v>Territoires du Haut-Rhin – Eau (Agence de l'eau Rhin-Meuse)</v>
      </c>
      <c r="D270" s="214" t="s">
        <v>943</v>
      </c>
      <c r="E270" s="215" t="s">
        <v>1297</v>
      </c>
      <c r="F270" s="216" t="n">
        <f aca="false">VLOOKUP(E270,'liste MAEC'!$A$2:$C$63,3,0)</f>
        <v>200</v>
      </c>
      <c r="G270" s="217"/>
      <c r="H270" s="217"/>
      <c r="I270" s="218" t="str">
        <f aca="false">IF(OR(ISERROR(H270*F270*5)=1,H270=""),"saisir la quantité (colonne H)",H270*F270*5)</f>
        <v>saisir la quantité (colonne H)</v>
      </c>
      <c r="J270" s="219" t="str">
        <f aca="false">IF(OR(LEFT(E270,3)="HBV",LEFT(E270,3)="PHY",E270="PRA2",LEFT(E270,2)="ZI"),"Saisir obligatoirement le nombre de demandeurs","")</f>
        <v/>
      </c>
    </row>
    <row r="271" customFormat="false" ht="28.35" hidden="false" customHeight="true" outlineLevel="0" collapsed="false">
      <c r="A271" s="211" t="str">
        <f aca="false">LEFT(D271,7)</f>
        <v>GE_TERE</v>
      </c>
      <c r="B271" s="212" t="str">
        <f aca="false">VLOOKUP(A271,Opérateur_Territoire!$B$2:$D$120,2,0)</f>
        <v>CeA</v>
      </c>
      <c r="C271" s="213" t="str">
        <f aca="false">VLOOKUP(A271,Opérateur_Territoire!$B$2:$D$120,3,0)</f>
        <v>Territoires du Haut-Rhin – Eau (Agence de l'eau Rhin-Meuse)</v>
      </c>
      <c r="D271" s="214" t="s">
        <v>944</v>
      </c>
      <c r="E271" s="215" t="s">
        <v>1301</v>
      </c>
      <c r="F271" s="216" t="n">
        <f aca="false">VLOOKUP(E271,'liste MAEC'!$A$2:$C$63,3,0)</f>
        <v>254</v>
      </c>
      <c r="G271" s="217"/>
      <c r="H271" s="217"/>
      <c r="I271" s="218" t="str">
        <f aca="false">IF(OR(ISERROR(H271*F271*5)=1,H271=""),"saisir la quantité (colonne H)",H271*F271*5)</f>
        <v>saisir la quantité (colonne H)</v>
      </c>
      <c r="J271" s="219" t="str">
        <f aca="false">IF(OR(LEFT(E271,3)="HBV",LEFT(E271,3)="PHY",E271="PRA2",LEFT(E271,2)="ZI"),"Saisir obligatoirement le nombre de demandeurs","")</f>
        <v/>
      </c>
    </row>
    <row r="272" customFormat="false" ht="28.35" hidden="false" customHeight="true" outlineLevel="0" collapsed="false">
      <c r="A272" s="211" t="str">
        <f aca="false">LEFT(D272,7)</f>
        <v>GE_TERE</v>
      </c>
      <c r="B272" s="212" t="str">
        <f aca="false">VLOOKUP(A272,Opérateur_Territoire!$B$2:$D$120,2,0)</f>
        <v>CeA</v>
      </c>
      <c r="C272" s="213" t="str">
        <f aca="false">VLOOKUP(A272,Opérateur_Territoire!$B$2:$D$120,3,0)</f>
        <v>Territoires du Haut-Rhin – Eau (Agence de l'eau Rhin-Meuse)</v>
      </c>
      <c r="D272" s="214" t="s">
        <v>945</v>
      </c>
      <c r="E272" s="215" t="s">
        <v>1313</v>
      </c>
      <c r="F272" s="216" t="n">
        <f aca="false">VLOOKUP(E272,'liste MAEC'!$A$2:$C$63,3,0)</f>
        <v>150</v>
      </c>
      <c r="G272" s="217"/>
      <c r="H272" s="217"/>
      <c r="I272" s="218" t="str">
        <f aca="false">IF(OR(ISERROR(H272*F272*5)=1,H272=""),"saisir la quantité (colonne H)",H272*F272*5)</f>
        <v>saisir la quantité (colonne H)</v>
      </c>
      <c r="J272" s="219" t="str">
        <f aca="false">IF(OR(LEFT(E272,3)="HBV",LEFT(E272,3)="PHY",E272="PRA2",LEFT(E272,2)="ZI"),"Saisir obligatoirement le nombre de demandeurs","")</f>
        <v/>
      </c>
    </row>
    <row r="273" customFormat="false" ht="28.35" hidden="false" customHeight="true" outlineLevel="0" collapsed="false">
      <c r="A273" s="211" t="str">
        <f aca="false">LEFT(D273,7)</f>
        <v>GE_TERE</v>
      </c>
      <c r="B273" s="212" t="str">
        <f aca="false">VLOOKUP(A273,Opérateur_Territoire!$B$2:$D$120,2,0)</f>
        <v>CeA</v>
      </c>
      <c r="C273" s="213" t="str">
        <f aca="false">VLOOKUP(A273,Opérateur_Territoire!$B$2:$D$120,3,0)</f>
        <v>Territoires du Haut-Rhin – Eau (Agence de l'eau Rhin-Meuse)</v>
      </c>
      <c r="D273" s="214" t="s">
        <v>946</v>
      </c>
      <c r="E273" s="215" t="s">
        <v>1315</v>
      </c>
      <c r="F273" s="216" t="n">
        <f aca="false">VLOOKUP(E273,'liste MAEC'!$A$2:$C$63,3,0)</f>
        <v>201</v>
      </c>
      <c r="G273" s="217"/>
      <c r="H273" s="217"/>
      <c r="I273" s="218" t="str">
        <f aca="false">IF(OR(ISERROR(H273*F273*5)=1,H273=""),"saisir la quantité (colonne H)",H273*F273*5)</f>
        <v>saisir la quantité (colonne H)</v>
      </c>
      <c r="J273" s="219" t="str">
        <f aca="false">IF(OR(LEFT(E273,3)="HBV",LEFT(E273,3)="PHY",E273="PRA2",LEFT(E273,2)="ZI"),"Saisir obligatoirement le nombre de demandeurs","")</f>
        <v/>
      </c>
    </row>
    <row r="274" customFormat="false" ht="28.35" hidden="false" customHeight="true" outlineLevel="0" collapsed="false">
      <c r="A274" s="211" t="str">
        <f aca="false">LEFT(D274,7)</f>
        <v>GE_TERE</v>
      </c>
      <c r="B274" s="212" t="str">
        <f aca="false">VLOOKUP(A274,Opérateur_Territoire!$B$2:$D$120,2,0)</f>
        <v>CeA</v>
      </c>
      <c r="C274" s="213" t="str">
        <f aca="false">VLOOKUP(A274,Opérateur_Territoire!$B$2:$D$120,3,0)</f>
        <v>Territoires du Haut-Rhin – Eau (Agence de l'eau Rhin-Meuse)</v>
      </c>
      <c r="D274" s="214" t="s">
        <v>740</v>
      </c>
      <c r="E274" s="215" t="s">
        <v>1323</v>
      </c>
      <c r="F274" s="216" t="n">
        <f aca="false">VLOOKUP(E274,'liste MAEC'!$A$2:$C$63,3,0)</f>
        <v>51</v>
      </c>
      <c r="G274" s="217"/>
      <c r="H274" s="217"/>
      <c r="I274" s="218" t="str">
        <f aca="false">IF(OR(ISERROR(H274*F274*5)=1,H274=""),"saisir la quantité (colonne H)",H274*F274*5)</f>
        <v>saisir la quantité (colonne H)</v>
      </c>
      <c r="J274" s="219" t="str">
        <f aca="false">IF(OR(LEFT(E274,3)="HBV",LEFT(E274,3)="PHY",E274="PRA2",LEFT(E274,2)="ZI"),"Saisir obligatoirement le nombre de demandeurs","")</f>
        <v/>
      </c>
    </row>
    <row r="275" customFormat="false" ht="28.35" hidden="false" customHeight="true" outlineLevel="0" collapsed="false">
      <c r="A275" s="211" t="str">
        <f aca="false">LEFT(D275,7)</f>
        <v>GE_TERE</v>
      </c>
      <c r="B275" s="212" t="str">
        <f aca="false">VLOOKUP(A275,Opérateur_Territoire!$B$2:$D$120,2,0)</f>
        <v>CeA</v>
      </c>
      <c r="C275" s="213" t="str">
        <f aca="false">VLOOKUP(A275,Opérateur_Territoire!$B$2:$D$120,3,0)</f>
        <v>Territoires du Haut-Rhin – Eau (Agence de l'eau Rhin-Meuse)</v>
      </c>
      <c r="D275" s="214" t="s">
        <v>741</v>
      </c>
      <c r="E275" s="215" t="s">
        <v>1325</v>
      </c>
      <c r="F275" s="216" t="n">
        <f aca="false">VLOOKUP(E275,'liste MAEC'!$A$2:$C$63,3,0)</f>
        <v>72</v>
      </c>
      <c r="G275" s="217"/>
      <c r="H275" s="217"/>
      <c r="I275" s="218" t="str">
        <f aca="false">IF(OR(ISERROR(H275*F275*5)=1,H275=""),"saisir la quantité (colonne H)",H275*F275*5)</f>
        <v>saisir la quantité (colonne H)</v>
      </c>
      <c r="J275" s="219" t="str">
        <f aca="false">IF(OR(LEFT(E275,3)="HBV",LEFT(E275,3)="PHY",E275="PRA2",LEFT(E275,2)="ZI"),"Saisir obligatoirement le nombre de demandeurs","")</f>
        <v/>
      </c>
    </row>
    <row r="276" customFormat="false" ht="28.35" hidden="false" customHeight="true" outlineLevel="0" collapsed="false">
      <c r="A276" s="211" t="str">
        <f aca="false">LEFT(D276,7)</f>
        <v>GE_TERN</v>
      </c>
      <c r="B276" s="212" t="str">
        <f aca="false">VLOOKUP(A276,Opérateur_Territoire!$B$2:$D$120,2,0)</f>
        <v>CeA</v>
      </c>
      <c r="C276" s="213" t="str">
        <f aca="false">VLOOKUP(A276,Opérateur_Territoire!$B$2:$D$120,3,0)</f>
        <v>Territoires du Haut-Rhin – Natura 2000</v>
      </c>
      <c r="D276" s="214" t="s">
        <v>1178</v>
      </c>
      <c r="E276" s="215" t="s">
        <v>1282</v>
      </c>
      <c r="F276" s="216" t="n">
        <f aca="false">VLOOKUP(E276,'liste MAEC'!$A$2:$C$63,3,0)</f>
        <v>652</v>
      </c>
      <c r="G276" s="217"/>
      <c r="H276" s="217"/>
      <c r="I276" s="218" t="str">
        <f aca="false">IF(OR(ISERROR(H276*F276*5)=1,H276=""),"saisir la quantité (colonne H)",H276*F276*5)</f>
        <v>saisir la quantité (colonne H)</v>
      </c>
      <c r="J276" s="219" t="str">
        <f aca="false">IF(OR(LEFT(E276,3)="HBV",LEFT(E276,3)="PHY",E276="PRA2",LEFT(E276,2)="ZI"),"Saisir obligatoirement le nombre de demandeurs","")</f>
        <v/>
      </c>
    </row>
    <row r="277" customFormat="false" ht="28.35" hidden="false" customHeight="true" outlineLevel="0" collapsed="false">
      <c r="A277" s="211" t="str">
        <f aca="false">LEFT(D277,7)</f>
        <v>GE_TERN</v>
      </c>
      <c r="B277" s="212" t="str">
        <f aca="false">VLOOKUP(A277,Opérateur_Territoire!$B$2:$D$120,2,0)</f>
        <v>CeA</v>
      </c>
      <c r="C277" s="213" t="str">
        <f aca="false">VLOOKUP(A277,Opérateur_Territoire!$B$2:$D$120,3,0)</f>
        <v>Territoires du Haut-Rhin – Natura 2000</v>
      </c>
      <c r="D277" s="214" t="s">
        <v>1179</v>
      </c>
      <c r="E277" s="215" t="s">
        <v>1285</v>
      </c>
      <c r="F277" s="216" t="n">
        <f aca="false">VLOOKUP(E277,'liste MAEC'!$A$2:$C$63,3,0)</f>
        <v>358</v>
      </c>
      <c r="G277" s="217"/>
      <c r="H277" s="217"/>
      <c r="I277" s="218" t="str">
        <f aca="false">IF(OR(ISERROR(H277*F277*5)=1,H277=""),"saisir la quantité (colonne H)",H277*F277*5)</f>
        <v>saisir la quantité (colonne H)</v>
      </c>
      <c r="J277" s="219" t="str">
        <f aca="false">IF(OR(LEFT(E277,3)="HBV",LEFT(E277,3)="PHY",E277="PRA2",LEFT(E277,2)="ZI"),"Saisir obligatoirement le nombre de demandeurs","")</f>
        <v/>
      </c>
    </row>
    <row r="278" customFormat="false" ht="28.35" hidden="false" customHeight="true" outlineLevel="0" collapsed="false">
      <c r="A278" s="211" t="str">
        <f aca="false">LEFT(D278,7)</f>
        <v>GE_TERN</v>
      </c>
      <c r="B278" s="212" t="str">
        <f aca="false">VLOOKUP(A278,Opérateur_Territoire!$B$2:$D$120,2,0)</f>
        <v>CeA</v>
      </c>
      <c r="C278" s="213" t="str">
        <f aca="false">VLOOKUP(A278,Opérateur_Territoire!$B$2:$D$120,3,0)</f>
        <v>Territoires du Haut-Rhin – Natura 2000</v>
      </c>
      <c r="D278" s="214" t="s">
        <v>947</v>
      </c>
      <c r="E278" s="215" t="s">
        <v>1289</v>
      </c>
      <c r="F278" s="216" t="n">
        <f aca="false">VLOOKUP(E278,'liste MAEC'!$A$2:$C$63,3,0)</f>
        <v>82</v>
      </c>
      <c r="G278" s="217"/>
      <c r="H278" s="217"/>
      <c r="I278" s="218" t="str">
        <f aca="false">IF(OR(ISERROR(H278*F278*5)=1,H278=""),"saisir la quantité (colonne H)",H278*F278*5)</f>
        <v>saisir la quantité (colonne H)</v>
      </c>
      <c r="J278" s="219" t="str">
        <f aca="false">IF(OR(LEFT(E278,3)="HBV",LEFT(E278,3)="PHY",E278="PRA2",LEFT(E278,2)="ZI"),"Saisir obligatoirement le nombre de demandeurs","")</f>
        <v/>
      </c>
    </row>
    <row r="279" customFormat="false" ht="28.35" hidden="false" customHeight="true" outlineLevel="0" collapsed="false">
      <c r="A279" s="211" t="str">
        <f aca="false">LEFT(D279,7)</f>
        <v>GE_TERN</v>
      </c>
      <c r="B279" s="212" t="str">
        <f aca="false">VLOOKUP(A279,Opérateur_Territoire!$B$2:$D$120,2,0)</f>
        <v>CeA</v>
      </c>
      <c r="C279" s="213" t="str">
        <f aca="false">VLOOKUP(A279,Opérateur_Territoire!$B$2:$D$120,3,0)</f>
        <v>Territoires du Haut-Rhin – Natura 2000</v>
      </c>
      <c r="D279" s="214" t="s">
        <v>948</v>
      </c>
      <c r="E279" s="215" t="s">
        <v>1293</v>
      </c>
      <c r="F279" s="216" t="n">
        <f aca="false">VLOOKUP(E279,'liste MAEC'!$A$2:$C$63,3,0)</f>
        <v>145</v>
      </c>
      <c r="G279" s="217"/>
      <c r="H279" s="217"/>
      <c r="I279" s="218" t="str">
        <f aca="false">IF(OR(ISERROR(H279*F279*5)=1,H279=""),"saisir la quantité (colonne H)",H279*F279*5)</f>
        <v>saisir la quantité (colonne H)</v>
      </c>
      <c r="J279" s="219" t="str">
        <f aca="false">IF(OR(LEFT(E279,3)="HBV",LEFT(E279,3)="PHY",E279="PRA2",LEFT(E279,2)="ZI"),"Saisir obligatoirement le nombre de demandeurs","")</f>
        <v/>
      </c>
    </row>
    <row r="280" customFormat="false" ht="28.35" hidden="false" customHeight="true" outlineLevel="0" collapsed="false">
      <c r="A280" s="211" t="str">
        <f aca="false">LEFT(D280,7)</f>
        <v>GE_TERN</v>
      </c>
      <c r="B280" s="212" t="str">
        <f aca="false">VLOOKUP(A280,Opérateur_Territoire!$B$2:$D$120,2,0)</f>
        <v>CeA</v>
      </c>
      <c r="C280" s="213" t="str">
        <f aca="false">VLOOKUP(A280,Opérateur_Territoire!$B$2:$D$120,3,0)</f>
        <v>Territoires du Haut-Rhin – Natura 2000</v>
      </c>
      <c r="D280" s="214" t="s">
        <v>949</v>
      </c>
      <c r="E280" s="215" t="s">
        <v>1297</v>
      </c>
      <c r="F280" s="216" t="n">
        <f aca="false">VLOOKUP(E280,'liste MAEC'!$A$2:$C$63,3,0)</f>
        <v>200</v>
      </c>
      <c r="G280" s="217"/>
      <c r="H280" s="217"/>
      <c r="I280" s="218" t="str">
        <f aca="false">IF(OR(ISERROR(H280*F280*5)=1,H280=""),"saisir la quantité (colonne H)",H280*F280*5)</f>
        <v>saisir la quantité (colonne H)</v>
      </c>
      <c r="J280" s="219" t="str">
        <f aca="false">IF(OR(LEFT(E280,3)="HBV",LEFT(E280,3)="PHY",E280="PRA2",LEFT(E280,2)="ZI"),"Saisir obligatoirement le nombre de demandeurs","")</f>
        <v/>
      </c>
    </row>
    <row r="281" customFormat="false" ht="28.35" hidden="false" customHeight="true" outlineLevel="0" collapsed="false">
      <c r="A281" s="211" t="str">
        <f aca="false">LEFT(D281,7)</f>
        <v>GE_TERN</v>
      </c>
      <c r="B281" s="212" t="str">
        <f aca="false">VLOOKUP(A281,Opérateur_Territoire!$B$2:$D$120,2,0)</f>
        <v>CeA</v>
      </c>
      <c r="C281" s="213" t="str">
        <f aca="false">VLOOKUP(A281,Opérateur_Territoire!$B$2:$D$120,3,0)</f>
        <v>Territoires du Haut-Rhin – Natura 2000</v>
      </c>
      <c r="D281" s="214" t="s">
        <v>950</v>
      </c>
      <c r="E281" s="215" t="s">
        <v>1301</v>
      </c>
      <c r="F281" s="216" t="n">
        <f aca="false">VLOOKUP(E281,'liste MAEC'!$A$2:$C$63,3,0)</f>
        <v>254</v>
      </c>
      <c r="G281" s="217"/>
      <c r="H281" s="217"/>
      <c r="I281" s="218" t="str">
        <f aca="false">IF(OR(ISERROR(H281*F281*5)=1,H281=""),"saisir la quantité (colonne H)",H281*F281*5)</f>
        <v>saisir la quantité (colonne H)</v>
      </c>
      <c r="J281" s="219" t="str">
        <f aca="false">IF(OR(LEFT(E281,3)="HBV",LEFT(E281,3)="PHY",E281="PRA2",LEFT(E281,2)="ZI"),"Saisir obligatoirement le nombre de demandeurs","")</f>
        <v/>
      </c>
    </row>
    <row r="282" customFormat="false" ht="28.35" hidden="false" customHeight="true" outlineLevel="0" collapsed="false">
      <c r="A282" s="211" t="str">
        <f aca="false">LEFT(D282,7)</f>
        <v>GE_TERN</v>
      </c>
      <c r="B282" s="212" t="str">
        <f aca="false">VLOOKUP(A282,Opérateur_Territoire!$B$2:$D$120,2,0)</f>
        <v>CeA</v>
      </c>
      <c r="C282" s="213" t="str">
        <f aca="false">VLOOKUP(A282,Opérateur_Territoire!$B$2:$D$120,3,0)</f>
        <v>Territoires du Haut-Rhin – Natura 2000</v>
      </c>
      <c r="D282" s="214" t="s">
        <v>951</v>
      </c>
      <c r="E282" s="215" t="s">
        <v>1313</v>
      </c>
      <c r="F282" s="216" t="n">
        <f aca="false">VLOOKUP(E282,'liste MAEC'!$A$2:$C$63,3,0)</f>
        <v>150</v>
      </c>
      <c r="G282" s="217"/>
      <c r="H282" s="217"/>
      <c r="I282" s="218" t="str">
        <f aca="false">IF(OR(ISERROR(H282*F282*5)=1,H282=""),"saisir la quantité (colonne H)",H282*F282*5)</f>
        <v>saisir la quantité (colonne H)</v>
      </c>
      <c r="J282" s="219" t="str">
        <f aca="false">IF(OR(LEFT(E282,3)="HBV",LEFT(E282,3)="PHY",E282="PRA2",LEFT(E282,2)="ZI"),"Saisir obligatoirement le nombre de demandeurs","")</f>
        <v/>
      </c>
    </row>
    <row r="283" customFormat="false" ht="28.35" hidden="false" customHeight="true" outlineLevel="0" collapsed="false">
      <c r="A283" s="211" t="str">
        <f aca="false">LEFT(D283,7)</f>
        <v>GE_TERN</v>
      </c>
      <c r="B283" s="212" t="str">
        <f aca="false">VLOOKUP(A283,Opérateur_Territoire!$B$2:$D$120,2,0)</f>
        <v>CeA</v>
      </c>
      <c r="C283" s="213" t="str">
        <f aca="false">VLOOKUP(A283,Opérateur_Territoire!$B$2:$D$120,3,0)</f>
        <v>Territoires du Haut-Rhin – Natura 2000</v>
      </c>
      <c r="D283" s="214" t="s">
        <v>952</v>
      </c>
      <c r="E283" s="215" t="s">
        <v>1315</v>
      </c>
      <c r="F283" s="216" t="n">
        <f aca="false">VLOOKUP(E283,'liste MAEC'!$A$2:$C$63,3,0)</f>
        <v>201</v>
      </c>
      <c r="G283" s="217"/>
      <c r="H283" s="217"/>
      <c r="I283" s="218" t="str">
        <f aca="false">IF(OR(ISERROR(H283*F283*5)=1,H283=""),"saisir la quantité (colonne H)",H283*F283*5)</f>
        <v>saisir la quantité (colonne H)</v>
      </c>
      <c r="J283" s="219" t="str">
        <f aca="false">IF(OR(LEFT(E283,3)="HBV",LEFT(E283,3)="PHY",E283="PRA2",LEFT(E283,2)="ZI"),"Saisir obligatoirement le nombre de demandeurs","")</f>
        <v/>
      </c>
    </row>
    <row r="284" customFormat="false" ht="28.35" hidden="false" customHeight="true" outlineLevel="0" collapsed="false">
      <c r="A284" s="211" t="str">
        <f aca="false">LEFT(D284,7)</f>
        <v>GE_TERN</v>
      </c>
      <c r="B284" s="212" t="str">
        <f aca="false">VLOOKUP(A284,Opérateur_Territoire!$B$2:$D$120,2,0)</f>
        <v>CeA</v>
      </c>
      <c r="C284" s="213" t="str">
        <f aca="false">VLOOKUP(A284,Opérateur_Territoire!$B$2:$D$120,3,0)</f>
        <v>Territoires du Haut-Rhin – Natura 2000</v>
      </c>
      <c r="D284" s="214" t="s">
        <v>742</v>
      </c>
      <c r="E284" s="215" t="s">
        <v>1319</v>
      </c>
      <c r="F284" s="216" t="n">
        <f aca="false">VLOOKUP(E284,'liste MAEC'!$A$2:$C$63,3,0)</f>
        <v>153</v>
      </c>
      <c r="G284" s="217"/>
      <c r="H284" s="217"/>
      <c r="I284" s="218" t="str">
        <f aca="false">IF(OR(ISERROR(H284*F284*5)=1,H284=""),"saisir la quantité (colonne H)",H284*F284*5)</f>
        <v>saisir la quantité (colonne H)</v>
      </c>
      <c r="J284" s="219" t="str">
        <f aca="false">IF(OR(LEFT(E284,3)="HBV",LEFT(E284,3)="PHY",E284="PRA2",LEFT(E284,2)="ZI"),"Saisir obligatoirement le nombre de demandeurs","")</f>
        <v/>
      </c>
    </row>
    <row r="285" customFormat="false" ht="28.35" hidden="false" customHeight="true" outlineLevel="0" collapsed="false">
      <c r="A285" s="211" t="str">
        <f aca="false">LEFT(D285,7)</f>
        <v>GE_TERN</v>
      </c>
      <c r="B285" s="212" t="str">
        <f aca="false">VLOOKUP(A285,Opérateur_Territoire!$B$2:$D$120,2,0)</f>
        <v>CeA</v>
      </c>
      <c r="C285" s="213" t="str">
        <f aca="false">VLOOKUP(A285,Opérateur_Territoire!$B$2:$D$120,3,0)</f>
        <v>Territoires du Haut-Rhin – Natura 2000</v>
      </c>
      <c r="D285" s="214" t="s">
        <v>743</v>
      </c>
      <c r="E285" s="215" t="s">
        <v>1321</v>
      </c>
      <c r="F285" s="216" t="n">
        <f aca="false">VLOOKUP(E285,'liste MAEC'!$A$2:$C$63,3,0)</f>
        <v>204</v>
      </c>
      <c r="G285" s="217"/>
      <c r="H285" s="217"/>
      <c r="I285" s="218" t="str">
        <f aca="false">IF(OR(ISERROR(H285*F285*5)=1,H285=""),"saisir la quantité (colonne H)",H285*F285*5)</f>
        <v>saisir la quantité (colonne H)</v>
      </c>
      <c r="J285" s="219" t="str">
        <f aca="false">IF(OR(LEFT(E285,3)="HBV",LEFT(E285,3)="PHY",E285="PRA2",LEFT(E285,2)="ZI"),"Saisir obligatoirement le nombre de demandeurs","")</f>
        <v/>
      </c>
    </row>
    <row r="286" customFormat="false" ht="28.35" hidden="false" customHeight="true" outlineLevel="0" collapsed="false">
      <c r="A286" s="211" t="str">
        <f aca="false">LEFT(D286,7)</f>
        <v>GE_TERN</v>
      </c>
      <c r="B286" s="212" t="str">
        <f aca="false">VLOOKUP(A286,Opérateur_Territoire!$B$2:$D$120,2,0)</f>
        <v>CeA</v>
      </c>
      <c r="C286" s="213" t="str">
        <f aca="false">VLOOKUP(A286,Opérateur_Territoire!$B$2:$D$120,3,0)</f>
        <v>Territoires du Haut-Rhin – Natura 2000</v>
      </c>
      <c r="D286" s="214" t="s">
        <v>744</v>
      </c>
      <c r="E286" s="215" t="s">
        <v>1323</v>
      </c>
      <c r="F286" s="216" t="n">
        <f aca="false">VLOOKUP(E286,'liste MAEC'!$A$2:$C$63,3,0)</f>
        <v>51</v>
      </c>
      <c r="G286" s="217"/>
      <c r="H286" s="217"/>
      <c r="I286" s="218" t="str">
        <f aca="false">IF(OR(ISERROR(H286*F286*5)=1,H286=""),"saisir la quantité (colonne H)",H286*F286*5)</f>
        <v>saisir la quantité (colonne H)</v>
      </c>
      <c r="J286" s="219" t="str">
        <f aca="false">IF(OR(LEFT(E286,3)="HBV",LEFT(E286,3)="PHY",E286="PRA2",LEFT(E286,2)="ZI"),"Saisir obligatoirement le nombre de demandeurs","")</f>
        <v/>
      </c>
    </row>
    <row r="287" customFormat="false" ht="28.35" hidden="false" customHeight="true" outlineLevel="0" collapsed="false">
      <c r="A287" s="211" t="str">
        <f aca="false">LEFT(D287,7)</f>
        <v>GE_ZE15</v>
      </c>
      <c r="B287" s="212" t="str">
        <f aca="false">VLOOKUP(A287,Opérateur_Territoire!$B$2:$D$120,2,0)</f>
        <v>CeA</v>
      </c>
      <c r="C287" s="213" t="str">
        <f aca="false">VLOOKUP(A287,Opérateur_Territoire!$B$2:$D$120,3,0)</f>
        <v>Rieds Zembs, Dachsbach, Bruch de l’Andlau – Biodiversité – Avifaune (Agence de l'eau Rhin-Meuse)</v>
      </c>
      <c r="D287" s="214" t="s">
        <v>1180</v>
      </c>
      <c r="E287" s="215" t="s">
        <v>1282</v>
      </c>
      <c r="F287" s="216" t="n">
        <f aca="false">VLOOKUP(E287,'liste MAEC'!$A$2:$C$63,3,0)</f>
        <v>652</v>
      </c>
      <c r="G287" s="217"/>
      <c r="H287" s="217"/>
      <c r="I287" s="218" t="str">
        <f aca="false">IF(OR(ISERROR(H287*F287*5)=1,H287=""),"saisir la quantité (colonne H)",H287*F287*5)</f>
        <v>saisir la quantité (colonne H)</v>
      </c>
      <c r="J287" s="219" t="str">
        <f aca="false">IF(OR(LEFT(E287,3)="HBV",LEFT(E287,3)="PHY",E287="PRA2",LEFT(E287,2)="ZI"),"Saisir obligatoirement le nombre de demandeurs","")</f>
        <v/>
      </c>
    </row>
    <row r="288" customFormat="false" ht="28.35" hidden="false" customHeight="true" outlineLevel="0" collapsed="false">
      <c r="A288" s="211" t="str">
        <f aca="false">LEFT(D288,7)</f>
        <v>GE_ZE15</v>
      </c>
      <c r="B288" s="212" t="str">
        <f aca="false">VLOOKUP(A288,Opérateur_Territoire!$B$2:$D$120,2,0)</f>
        <v>CeA</v>
      </c>
      <c r="C288" s="213" t="str">
        <f aca="false">VLOOKUP(A288,Opérateur_Territoire!$B$2:$D$120,3,0)</f>
        <v>Rieds Zembs, Dachsbach, Bruch de l’Andlau – Biodiversité – Avifaune (Agence de l'eau Rhin-Meuse)</v>
      </c>
      <c r="D288" s="214" t="s">
        <v>1181</v>
      </c>
      <c r="E288" s="215" t="s">
        <v>1285</v>
      </c>
      <c r="F288" s="216" t="n">
        <f aca="false">VLOOKUP(E288,'liste MAEC'!$A$2:$C$63,3,0)</f>
        <v>358</v>
      </c>
      <c r="G288" s="217"/>
      <c r="H288" s="217"/>
      <c r="I288" s="218" t="str">
        <f aca="false">IF(OR(ISERROR(H288*F288*5)=1,H288=""),"saisir la quantité (colonne H)",H288*F288*5)</f>
        <v>saisir la quantité (colonne H)</v>
      </c>
      <c r="J288" s="219" t="str">
        <f aca="false">IF(OR(LEFT(E288,3)="HBV",LEFT(E288,3)="PHY",E288="PRA2",LEFT(E288,2)="ZI"),"Saisir obligatoirement le nombre de demandeurs","")</f>
        <v/>
      </c>
    </row>
    <row r="289" customFormat="false" ht="28.35" hidden="false" customHeight="true" outlineLevel="0" collapsed="false">
      <c r="A289" s="211" t="str">
        <f aca="false">LEFT(D289,7)</f>
        <v>GE_ZE15</v>
      </c>
      <c r="B289" s="212" t="str">
        <f aca="false">VLOOKUP(A289,Opérateur_Territoire!$B$2:$D$120,2,0)</f>
        <v>CeA</v>
      </c>
      <c r="C289" s="213" t="str">
        <f aca="false">VLOOKUP(A289,Opérateur_Territoire!$B$2:$D$120,3,0)</f>
        <v>Rieds Zembs, Dachsbach, Bruch de l’Andlau – Biodiversité – Avifaune (Agence de l'eau Rhin-Meuse)</v>
      </c>
      <c r="D289" s="214" t="s">
        <v>953</v>
      </c>
      <c r="E289" s="215" t="s">
        <v>1301</v>
      </c>
      <c r="F289" s="216" t="n">
        <f aca="false">VLOOKUP(E289,'liste MAEC'!$A$2:$C$63,3,0)</f>
        <v>254</v>
      </c>
      <c r="G289" s="217"/>
      <c r="H289" s="217"/>
      <c r="I289" s="218" t="str">
        <f aca="false">IF(OR(ISERROR(H289*F289*5)=1,H289=""),"saisir la quantité (colonne H)",H289*F289*5)</f>
        <v>saisir la quantité (colonne H)</v>
      </c>
      <c r="J289" s="219" t="str">
        <f aca="false">IF(OR(LEFT(E289,3)="HBV",LEFT(E289,3)="PHY",E289="PRA2",LEFT(E289,2)="ZI"),"Saisir obligatoirement le nombre de demandeurs","")</f>
        <v/>
      </c>
    </row>
    <row r="290" customFormat="false" ht="28.35" hidden="false" customHeight="true" outlineLevel="0" collapsed="false">
      <c r="A290" s="211" t="str">
        <f aca="false">LEFT(D290,7)</f>
        <v>GE_ZE15</v>
      </c>
      <c r="B290" s="212" t="str">
        <f aca="false">VLOOKUP(A290,Opérateur_Territoire!$B$2:$D$120,2,0)</f>
        <v>CeA</v>
      </c>
      <c r="C290" s="213" t="str">
        <f aca="false">VLOOKUP(A290,Opérateur_Territoire!$B$2:$D$120,3,0)</f>
        <v>Rieds Zembs, Dachsbach, Bruch de l’Andlau – Biodiversité – Avifaune (Agence de l'eau Rhin-Meuse)</v>
      </c>
      <c r="D290" s="214" t="s">
        <v>954</v>
      </c>
      <c r="E290" s="215" t="s">
        <v>1313</v>
      </c>
      <c r="F290" s="216" t="n">
        <f aca="false">VLOOKUP(E290,'liste MAEC'!$A$2:$C$63,3,0)</f>
        <v>150</v>
      </c>
      <c r="G290" s="217"/>
      <c r="H290" s="217"/>
      <c r="I290" s="218" t="str">
        <f aca="false">IF(OR(ISERROR(H290*F290*5)=1,H290=""),"saisir la quantité (colonne H)",H290*F290*5)</f>
        <v>saisir la quantité (colonne H)</v>
      </c>
      <c r="J290" s="219" t="str">
        <f aca="false">IF(OR(LEFT(E290,3)="HBV",LEFT(E290,3)="PHY",E290="PRA2",LEFT(E290,2)="ZI"),"Saisir obligatoirement le nombre de demandeurs","")</f>
        <v/>
      </c>
    </row>
    <row r="291" customFormat="false" ht="28.35" hidden="false" customHeight="true" outlineLevel="0" collapsed="false">
      <c r="A291" s="211" t="str">
        <f aca="false">LEFT(D291,7)</f>
        <v>GE_ZE15</v>
      </c>
      <c r="B291" s="212" t="str">
        <f aca="false">VLOOKUP(A291,Opérateur_Territoire!$B$2:$D$120,2,0)</f>
        <v>CeA</v>
      </c>
      <c r="C291" s="213" t="str">
        <f aca="false">VLOOKUP(A291,Opérateur_Territoire!$B$2:$D$120,3,0)</f>
        <v>Rieds Zembs, Dachsbach, Bruch de l’Andlau – Biodiversité – Avifaune (Agence de l'eau Rhin-Meuse)</v>
      </c>
      <c r="D291" s="214" t="s">
        <v>955</v>
      </c>
      <c r="E291" s="215" t="s">
        <v>1315</v>
      </c>
      <c r="F291" s="216" t="n">
        <f aca="false">VLOOKUP(E291,'liste MAEC'!$A$2:$C$63,3,0)</f>
        <v>201</v>
      </c>
      <c r="G291" s="217"/>
      <c r="H291" s="217"/>
      <c r="I291" s="218" t="str">
        <f aca="false">IF(OR(ISERROR(H291*F291*5)=1,H291=""),"saisir la quantité (colonne H)",H291*F291*5)</f>
        <v>saisir la quantité (colonne H)</v>
      </c>
      <c r="J291" s="219" t="str">
        <f aca="false">IF(OR(LEFT(E291,3)="HBV",LEFT(E291,3)="PHY",E291="PRA2",LEFT(E291,2)="ZI"),"Saisir obligatoirement le nombre de demandeurs","")</f>
        <v/>
      </c>
    </row>
    <row r="292" customFormat="false" ht="28.35" hidden="false" customHeight="true" outlineLevel="0" collapsed="false">
      <c r="A292" s="211" t="str">
        <f aca="false">LEFT(D292,7)</f>
        <v>GE_ZE15</v>
      </c>
      <c r="B292" s="212" t="str">
        <f aca="false">VLOOKUP(A292,Opérateur_Territoire!$B$2:$D$120,2,0)</f>
        <v>CeA</v>
      </c>
      <c r="C292" s="213" t="str">
        <f aca="false">VLOOKUP(A292,Opérateur_Territoire!$B$2:$D$120,3,0)</f>
        <v>Rieds Zembs, Dachsbach, Bruch de l’Andlau – Biodiversité – Avifaune (Agence de l'eau Rhin-Meuse)</v>
      </c>
      <c r="D292" s="214" t="s">
        <v>745</v>
      </c>
      <c r="E292" s="215" t="s">
        <v>1323</v>
      </c>
      <c r="F292" s="216" t="n">
        <f aca="false">VLOOKUP(E292,'liste MAEC'!$A$2:$C$63,3,0)</f>
        <v>51</v>
      </c>
      <c r="G292" s="217"/>
      <c r="H292" s="217"/>
      <c r="I292" s="218" t="str">
        <f aca="false">IF(OR(ISERROR(H292*F292*5)=1,H292=""),"saisir la quantité (colonne H)",H292*F292*5)</f>
        <v>saisir la quantité (colonne H)</v>
      </c>
      <c r="J292" s="219" t="str">
        <f aca="false">IF(OR(LEFT(E292,3)="HBV",LEFT(E292,3)="PHY",E292="PRA2",LEFT(E292,2)="ZI"),"Saisir obligatoirement le nombre de demandeurs","")</f>
        <v/>
      </c>
    </row>
    <row r="293" customFormat="false" ht="28.35" hidden="false" customHeight="true" outlineLevel="0" collapsed="false">
      <c r="A293" s="211" t="str">
        <f aca="false">LEFT(D293,7)</f>
        <v>GE_ZE1N</v>
      </c>
      <c r="B293" s="212" t="str">
        <f aca="false">VLOOKUP(A293,Opérateur_Territoire!$B$2:$D$120,2,0)</f>
        <v>CeA</v>
      </c>
      <c r="C293" s="213" t="str">
        <f aca="false">VLOOKUP(A293,Opérateur_Territoire!$B$2:$D$120,3,0)</f>
        <v>Rieds Zembs, Dachsbach, Bruch de l’Andlau – Natura 2000 – Avifaune</v>
      </c>
      <c r="D293" s="214" t="s">
        <v>1182</v>
      </c>
      <c r="E293" s="215" t="s">
        <v>1282</v>
      </c>
      <c r="F293" s="216" t="n">
        <f aca="false">VLOOKUP(E293,'liste MAEC'!$A$2:$C$63,3,0)</f>
        <v>652</v>
      </c>
      <c r="G293" s="217"/>
      <c r="H293" s="217"/>
      <c r="I293" s="218" t="str">
        <f aca="false">IF(OR(ISERROR(H293*F293*5)=1,H293=""),"saisir la quantité (colonne H)",H293*F293*5)</f>
        <v>saisir la quantité (colonne H)</v>
      </c>
      <c r="J293" s="219" t="str">
        <f aca="false">IF(OR(LEFT(E293,3)="HBV",LEFT(E293,3)="PHY",E293="PRA2",LEFT(E293,2)="ZI"),"Saisir obligatoirement le nombre de demandeurs","")</f>
        <v/>
      </c>
    </row>
    <row r="294" customFormat="false" ht="28.35" hidden="false" customHeight="true" outlineLevel="0" collapsed="false">
      <c r="A294" s="211" t="str">
        <f aca="false">LEFT(D294,7)</f>
        <v>GE_ZE1N</v>
      </c>
      <c r="B294" s="212" t="str">
        <f aca="false">VLOOKUP(A294,Opérateur_Territoire!$B$2:$D$120,2,0)</f>
        <v>CeA</v>
      </c>
      <c r="C294" s="213" t="str">
        <f aca="false">VLOOKUP(A294,Opérateur_Territoire!$B$2:$D$120,3,0)</f>
        <v>Rieds Zembs, Dachsbach, Bruch de l’Andlau – Natura 2000 – Avifaune</v>
      </c>
      <c r="D294" s="214" t="s">
        <v>1183</v>
      </c>
      <c r="E294" s="215" t="s">
        <v>1285</v>
      </c>
      <c r="F294" s="216" t="n">
        <f aca="false">VLOOKUP(E294,'liste MAEC'!$A$2:$C$63,3,0)</f>
        <v>358</v>
      </c>
      <c r="G294" s="217"/>
      <c r="H294" s="217"/>
      <c r="I294" s="218" t="str">
        <f aca="false">IF(OR(ISERROR(H294*F294*5)=1,H294=""),"saisir la quantité (colonne H)",H294*F294*5)</f>
        <v>saisir la quantité (colonne H)</v>
      </c>
      <c r="J294" s="219" t="str">
        <f aca="false">IF(OR(LEFT(E294,3)="HBV",LEFT(E294,3)="PHY",E294="PRA2",LEFT(E294,2)="ZI"),"Saisir obligatoirement le nombre de demandeurs","")</f>
        <v/>
      </c>
    </row>
    <row r="295" customFormat="false" ht="28.35" hidden="false" customHeight="true" outlineLevel="0" collapsed="false">
      <c r="A295" s="211" t="str">
        <f aca="false">LEFT(D295,7)</f>
        <v>GE_ZE1N</v>
      </c>
      <c r="B295" s="212" t="str">
        <f aca="false">VLOOKUP(A295,Opérateur_Territoire!$B$2:$D$120,2,0)</f>
        <v>CeA</v>
      </c>
      <c r="C295" s="213" t="str">
        <f aca="false">VLOOKUP(A295,Opérateur_Territoire!$B$2:$D$120,3,0)</f>
        <v>Rieds Zembs, Dachsbach, Bruch de l’Andlau – Natura 2000 – Avifaune</v>
      </c>
      <c r="D295" s="214" t="s">
        <v>956</v>
      </c>
      <c r="E295" s="215" t="s">
        <v>1301</v>
      </c>
      <c r="F295" s="216" t="n">
        <f aca="false">VLOOKUP(E295,'liste MAEC'!$A$2:$C$63,3,0)</f>
        <v>254</v>
      </c>
      <c r="G295" s="217"/>
      <c r="H295" s="217"/>
      <c r="I295" s="218" t="str">
        <f aca="false">IF(OR(ISERROR(H295*F295*5)=1,H295=""),"saisir la quantité (colonne H)",H295*F295*5)</f>
        <v>saisir la quantité (colonne H)</v>
      </c>
      <c r="J295" s="219" t="str">
        <f aca="false">IF(OR(LEFT(E295,3)="HBV",LEFT(E295,3)="PHY",E295="PRA2",LEFT(E295,2)="ZI"),"Saisir obligatoirement le nombre de demandeurs","")</f>
        <v/>
      </c>
    </row>
    <row r="296" customFormat="false" ht="28.35" hidden="false" customHeight="true" outlineLevel="0" collapsed="false">
      <c r="A296" s="211" t="str">
        <f aca="false">LEFT(D296,7)</f>
        <v>GE_ZE1N</v>
      </c>
      <c r="B296" s="212" t="str">
        <f aca="false">VLOOKUP(A296,Opérateur_Territoire!$B$2:$D$120,2,0)</f>
        <v>CeA</v>
      </c>
      <c r="C296" s="213" t="str">
        <f aca="false">VLOOKUP(A296,Opérateur_Territoire!$B$2:$D$120,3,0)</f>
        <v>Rieds Zembs, Dachsbach, Bruch de l’Andlau – Natura 2000 – Avifaune</v>
      </c>
      <c r="D296" s="214" t="s">
        <v>957</v>
      </c>
      <c r="E296" s="215" t="s">
        <v>1313</v>
      </c>
      <c r="F296" s="216" t="n">
        <f aca="false">VLOOKUP(E296,'liste MAEC'!$A$2:$C$63,3,0)</f>
        <v>150</v>
      </c>
      <c r="G296" s="217"/>
      <c r="H296" s="217"/>
      <c r="I296" s="218" t="str">
        <f aca="false">IF(OR(ISERROR(H296*F296*5)=1,H296=""),"saisir la quantité (colonne H)",H296*F296*5)</f>
        <v>saisir la quantité (colonne H)</v>
      </c>
      <c r="J296" s="219" t="str">
        <f aca="false">IF(OR(LEFT(E296,3)="HBV",LEFT(E296,3)="PHY",E296="PRA2",LEFT(E296,2)="ZI"),"Saisir obligatoirement le nombre de demandeurs","")</f>
        <v/>
      </c>
    </row>
    <row r="297" customFormat="false" ht="28.35" hidden="false" customHeight="true" outlineLevel="0" collapsed="false">
      <c r="A297" s="211" t="str">
        <f aca="false">LEFT(D297,7)</f>
        <v>GE_ZE1N</v>
      </c>
      <c r="B297" s="212" t="str">
        <f aca="false">VLOOKUP(A297,Opérateur_Territoire!$B$2:$D$120,2,0)</f>
        <v>CeA</v>
      </c>
      <c r="C297" s="213" t="str">
        <f aca="false">VLOOKUP(A297,Opérateur_Territoire!$B$2:$D$120,3,0)</f>
        <v>Rieds Zembs, Dachsbach, Bruch de l’Andlau – Natura 2000 – Avifaune</v>
      </c>
      <c r="D297" s="214" t="s">
        <v>958</v>
      </c>
      <c r="E297" s="215" t="s">
        <v>1315</v>
      </c>
      <c r="F297" s="216" t="n">
        <f aca="false">VLOOKUP(E297,'liste MAEC'!$A$2:$C$63,3,0)</f>
        <v>201</v>
      </c>
      <c r="G297" s="217"/>
      <c r="H297" s="217"/>
      <c r="I297" s="218" t="str">
        <f aca="false">IF(OR(ISERROR(H297*F297*5)=1,H297=""),"saisir la quantité (colonne H)",H297*F297*5)</f>
        <v>saisir la quantité (colonne H)</v>
      </c>
      <c r="J297" s="219" t="str">
        <f aca="false">IF(OR(LEFT(E297,3)="HBV",LEFT(E297,3)="PHY",E297="PRA2",LEFT(E297,2)="ZI"),"Saisir obligatoirement le nombre de demandeurs","")</f>
        <v/>
      </c>
    </row>
    <row r="298" customFormat="false" ht="28.35" hidden="false" customHeight="true" outlineLevel="0" collapsed="false">
      <c r="A298" s="211" t="str">
        <f aca="false">LEFT(D298,7)</f>
        <v>GE_ZE1N</v>
      </c>
      <c r="B298" s="212" t="str">
        <f aca="false">VLOOKUP(A298,Opérateur_Territoire!$B$2:$D$120,2,0)</f>
        <v>CeA</v>
      </c>
      <c r="C298" s="213" t="str">
        <f aca="false">VLOOKUP(A298,Opérateur_Territoire!$B$2:$D$120,3,0)</f>
        <v>Rieds Zembs, Dachsbach, Bruch de l’Andlau – Natura 2000 – Avifaune</v>
      </c>
      <c r="D298" s="214" t="s">
        <v>746</v>
      </c>
      <c r="E298" s="215" t="s">
        <v>1323</v>
      </c>
      <c r="F298" s="216" t="n">
        <f aca="false">VLOOKUP(E298,'liste MAEC'!$A$2:$C$63,3,0)</f>
        <v>51</v>
      </c>
      <c r="G298" s="217"/>
      <c r="H298" s="217"/>
      <c r="I298" s="218" t="str">
        <f aca="false">IF(OR(ISERROR(H298*F298*5)=1,H298=""),"saisir la quantité (colonne H)",H298*F298*5)</f>
        <v>saisir la quantité (colonne H)</v>
      </c>
      <c r="J298" s="219" t="str">
        <f aca="false">IF(OR(LEFT(E298,3)="HBV",LEFT(E298,3)="PHY",E298="PRA2",LEFT(E298,2)="ZI"),"Saisir obligatoirement le nombre de demandeurs","")</f>
        <v/>
      </c>
    </row>
    <row r="299" customFormat="false" ht="28.35" hidden="false" customHeight="true" outlineLevel="0" collapsed="false">
      <c r="A299" s="211" t="str">
        <f aca="false">LEFT(D299,7)</f>
        <v>GE_ZE25</v>
      </c>
      <c r="B299" s="212" t="str">
        <f aca="false">VLOOKUP(A299,Opérateur_Territoire!$B$2:$D$120,2,0)</f>
        <v>CeA</v>
      </c>
      <c r="C299" s="213" t="str">
        <f aca="false">VLOOKUP(A299,Opérateur_Territoire!$B$2:$D$120,3,0)</f>
        <v>Rieds Zembs, Dachsbach, Bruch de l’Andlau – Biodiversité – Maculinea (Agence de l'eau Rhin-Meuse)</v>
      </c>
      <c r="D299" s="214" t="s">
        <v>959</v>
      </c>
      <c r="E299" s="215" t="s">
        <v>1297</v>
      </c>
      <c r="F299" s="216" t="n">
        <f aca="false">VLOOKUP(E299,'liste MAEC'!$A$2:$C$63,3,0)</f>
        <v>200</v>
      </c>
      <c r="G299" s="217"/>
      <c r="H299" s="217"/>
      <c r="I299" s="218" t="str">
        <f aca="false">IF(OR(ISERROR(H299*F299*5)=1,H299=""),"saisir la quantité (colonne H)",H299*F299*5)</f>
        <v>saisir la quantité (colonne H)</v>
      </c>
      <c r="J299" s="219" t="str">
        <f aca="false">IF(OR(LEFT(E299,3)="HBV",LEFT(E299,3)="PHY",E299="PRA2",LEFT(E299,2)="ZI"),"Saisir obligatoirement le nombre de demandeurs","")</f>
        <v/>
      </c>
    </row>
    <row r="300" customFormat="false" ht="28.35" hidden="false" customHeight="true" outlineLevel="0" collapsed="false">
      <c r="A300" s="211" t="str">
        <f aca="false">LEFT(D300,7)</f>
        <v>GE_ZE25</v>
      </c>
      <c r="B300" s="212" t="str">
        <f aca="false">VLOOKUP(A300,Opérateur_Territoire!$B$2:$D$120,2,0)</f>
        <v>CeA</v>
      </c>
      <c r="C300" s="213" t="str">
        <f aca="false">VLOOKUP(A300,Opérateur_Territoire!$B$2:$D$120,3,0)</f>
        <v>Rieds Zembs, Dachsbach, Bruch de l’Andlau – Biodiversité – Maculinea (Agence de l'eau Rhin-Meuse)</v>
      </c>
      <c r="D300" s="214" t="s">
        <v>960</v>
      </c>
      <c r="E300" s="215" t="s">
        <v>1313</v>
      </c>
      <c r="F300" s="216" t="n">
        <f aca="false">VLOOKUP(E300,'liste MAEC'!$A$2:$C$63,3,0)</f>
        <v>150</v>
      </c>
      <c r="G300" s="217"/>
      <c r="H300" s="217"/>
      <c r="I300" s="218" t="str">
        <f aca="false">IF(OR(ISERROR(H300*F300*5)=1,H300=""),"saisir la quantité (colonne H)",H300*F300*5)</f>
        <v>saisir la quantité (colonne H)</v>
      </c>
      <c r="J300" s="219" t="str">
        <f aca="false">IF(OR(LEFT(E300,3)="HBV",LEFT(E300,3)="PHY",E300="PRA2",LEFT(E300,2)="ZI"),"Saisir obligatoirement le nombre de demandeurs","")</f>
        <v/>
      </c>
    </row>
    <row r="301" customFormat="false" ht="28.35" hidden="false" customHeight="true" outlineLevel="0" collapsed="false">
      <c r="A301" s="211" t="str">
        <f aca="false">LEFT(D301,7)</f>
        <v>GE_ZE25</v>
      </c>
      <c r="B301" s="212" t="str">
        <f aca="false">VLOOKUP(A301,Opérateur_Territoire!$B$2:$D$120,2,0)</f>
        <v>CeA</v>
      </c>
      <c r="C301" s="213" t="str">
        <f aca="false">VLOOKUP(A301,Opérateur_Territoire!$B$2:$D$120,3,0)</f>
        <v>Rieds Zembs, Dachsbach, Bruch de l’Andlau – Biodiversité – Maculinea (Agence de l'eau Rhin-Meuse)</v>
      </c>
      <c r="D301" s="214" t="s">
        <v>961</v>
      </c>
      <c r="E301" s="215" t="s">
        <v>1315</v>
      </c>
      <c r="F301" s="216" t="n">
        <f aca="false">VLOOKUP(E301,'liste MAEC'!$A$2:$C$63,3,0)</f>
        <v>201</v>
      </c>
      <c r="G301" s="217"/>
      <c r="H301" s="217"/>
      <c r="I301" s="218" t="str">
        <f aca="false">IF(OR(ISERROR(H301*F301*5)=1,H301=""),"saisir la quantité (colonne H)",H301*F301*5)</f>
        <v>saisir la quantité (colonne H)</v>
      </c>
      <c r="J301" s="219" t="str">
        <f aca="false">IF(OR(LEFT(E301,3)="HBV",LEFT(E301,3)="PHY",E301="PRA2",LEFT(E301,2)="ZI"),"Saisir obligatoirement le nombre de demandeurs","")</f>
        <v/>
      </c>
    </row>
    <row r="302" customFormat="false" ht="28.35" hidden="false" customHeight="true" outlineLevel="0" collapsed="false">
      <c r="A302" s="211" t="str">
        <f aca="false">LEFT(D302,7)</f>
        <v>GE_ZE25</v>
      </c>
      <c r="B302" s="212" t="str">
        <f aca="false">VLOOKUP(A302,Opérateur_Territoire!$B$2:$D$120,2,0)</f>
        <v>CeA</v>
      </c>
      <c r="C302" s="213" t="str">
        <f aca="false">VLOOKUP(A302,Opérateur_Territoire!$B$2:$D$120,3,0)</f>
        <v>Rieds Zembs, Dachsbach, Bruch de l’Andlau – Biodiversité – Maculinea (Agence de l'eau Rhin-Meuse)</v>
      </c>
      <c r="D302" s="214" t="s">
        <v>747</v>
      </c>
      <c r="E302" s="215" t="s">
        <v>1323</v>
      </c>
      <c r="F302" s="216" t="n">
        <f aca="false">VLOOKUP(E302,'liste MAEC'!$A$2:$C$63,3,0)</f>
        <v>51</v>
      </c>
      <c r="G302" s="217"/>
      <c r="H302" s="217"/>
      <c r="I302" s="218" t="str">
        <f aca="false">IF(OR(ISERROR(H302*F302*5)=1,H302=""),"saisir la quantité (colonne H)",H302*F302*5)</f>
        <v>saisir la quantité (colonne H)</v>
      </c>
      <c r="J302" s="219" t="str">
        <f aca="false">IF(OR(LEFT(E302,3)="HBV",LEFT(E302,3)="PHY",E302="PRA2",LEFT(E302,2)="ZI"),"Saisir obligatoirement le nombre de demandeurs","")</f>
        <v/>
      </c>
    </row>
    <row r="303" customFormat="false" ht="28.35" hidden="false" customHeight="true" outlineLevel="0" collapsed="false">
      <c r="A303" s="211" t="str">
        <f aca="false">LEFT(D303,7)</f>
        <v>GE_ZE2N</v>
      </c>
      <c r="B303" s="212" t="str">
        <f aca="false">VLOOKUP(A303,Opérateur_Territoire!$B$2:$D$120,2,0)</f>
        <v>CeA</v>
      </c>
      <c r="C303" s="213" t="str">
        <f aca="false">VLOOKUP(A303,Opérateur_Territoire!$B$2:$D$120,3,0)</f>
        <v>Rieds Zembs, Dachsbach, Bruch de l’Andlau – Natura 2000 – Maculinea</v>
      </c>
      <c r="D303" s="214" t="s">
        <v>962</v>
      </c>
      <c r="E303" s="215" t="s">
        <v>1297</v>
      </c>
      <c r="F303" s="216" t="n">
        <f aca="false">VLOOKUP(E303,'liste MAEC'!$A$2:$C$63,3,0)</f>
        <v>200</v>
      </c>
      <c r="G303" s="217"/>
      <c r="H303" s="217"/>
      <c r="I303" s="218" t="str">
        <f aca="false">IF(OR(ISERROR(H303*F303*5)=1,H303=""),"saisir la quantité (colonne H)",H303*F303*5)</f>
        <v>saisir la quantité (colonne H)</v>
      </c>
      <c r="J303" s="219" t="str">
        <f aca="false">IF(OR(LEFT(E303,3)="HBV",LEFT(E303,3)="PHY",E303="PRA2",LEFT(E303,2)="ZI"),"Saisir obligatoirement le nombre de demandeurs","")</f>
        <v/>
      </c>
    </row>
    <row r="304" customFormat="false" ht="28.35" hidden="false" customHeight="true" outlineLevel="0" collapsed="false">
      <c r="A304" s="211" t="str">
        <f aca="false">LEFT(D304,7)</f>
        <v>GE_ZE2N</v>
      </c>
      <c r="B304" s="212" t="str">
        <f aca="false">VLOOKUP(A304,Opérateur_Territoire!$B$2:$D$120,2,0)</f>
        <v>CeA</v>
      </c>
      <c r="C304" s="213" t="str">
        <f aca="false">VLOOKUP(A304,Opérateur_Territoire!$B$2:$D$120,3,0)</f>
        <v>Rieds Zembs, Dachsbach, Bruch de l’Andlau – Natura 2000 – Maculinea</v>
      </c>
      <c r="D304" s="214" t="s">
        <v>963</v>
      </c>
      <c r="E304" s="215" t="s">
        <v>1313</v>
      </c>
      <c r="F304" s="216" t="n">
        <f aca="false">VLOOKUP(E304,'liste MAEC'!$A$2:$C$63,3,0)</f>
        <v>150</v>
      </c>
      <c r="G304" s="217"/>
      <c r="H304" s="217"/>
      <c r="I304" s="218" t="str">
        <f aca="false">IF(OR(ISERROR(H304*F304*5)=1,H304=""),"saisir la quantité (colonne H)",H304*F304*5)</f>
        <v>saisir la quantité (colonne H)</v>
      </c>
      <c r="J304" s="219" t="str">
        <f aca="false">IF(OR(LEFT(E304,3)="HBV",LEFT(E304,3)="PHY",E304="PRA2",LEFT(E304,2)="ZI"),"Saisir obligatoirement le nombre de demandeurs","")</f>
        <v/>
      </c>
    </row>
    <row r="305" customFormat="false" ht="28.35" hidden="false" customHeight="true" outlineLevel="0" collapsed="false">
      <c r="A305" s="211" t="str">
        <f aca="false">LEFT(D305,7)</f>
        <v>GE_ZE2N</v>
      </c>
      <c r="B305" s="212" t="str">
        <f aca="false">VLOOKUP(A305,Opérateur_Territoire!$B$2:$D$120,2,0)</f>
        <v>CeA</v>
      </c>
      <c r="C305" s="213" t="str">
        <f aca="false">VLOOKUP(A305,Opérateur_Territoire!$B$2:$D$120,3,0)</f>
        <v>Rieds Zembs, Dachsbach, Bruch de l’Andlau – Natura 2000 – Maculinea</v>
      </c>
      <c r="D305" s="214" t="s">
        <v>964</v>
      </c>
      <c r="E305" s="215" t="s">
        <v>1315</v>
      </c>
      <c r="F305" s="216" t="n">
        <f aca="false">VLOOKUP(E305,'liste MAEC'!$A$2:$C$63,3,0)</f>
        <v>201</v>
      </c>
      <c r="G305" s="217"/>
      <c r="H305" s="217"/>
      <c r="I305" s="218" t="str">
        <f aca="false">IF(OR(ISERROR(H305*F305*5)=1,H305=""),"saisir la quantité (colonne H)",H305*F305*5)</f>
        <v>saisir la quantité (colonne H)</v>
      </c>
      <c r="J305" s="219" t="str">
        <f aca="false">IF(OR(LEFT(E305,3)="HBV",LEFT(E305,3)="PHY",E305="PRA2",LEFT(E305,2)="ZI"),"Saisir obligatoirement le nombre de demandeurs","")</f>
        <v/>
      </c>
    </row>
    <row r="306" customFormat="false" ht="28.35" hidden="false" customHeight="true" outlineLevel="0" collapsed="false">
      <c r="A306" s="211" t="str">
        <f aca="false">LEFT(D306,7)</f>
        <v>GE_ZE2N</v>
      </c>
      <c r="B306" s="212" t="str">
        <f aca="false">VLOOKUP(A306,Opérateur_Territoire!$B$2:$D$120,2,0)</f>
        <v>CeA</v>
      </c>
      <c r="C306" s="213" t="str">
        <f aca="false">VLOOKUP(A306,Opérateur_Territoire!$B$2:$D$120,3,0)</f>
        <v>Rieds Zembs, Dachsbach, Bruch de l’Andlau – Natura 2000 – Maculinea</v>
      </c>
      <c r="D306" s="214" t="s">
        <v>748</v>
      </c>
      <c r="E306" s="215" t="s">
        <v>1323</v>
      </c>
      <c r="F306" s="216" t="n">
        <f aca="false">VLOOKUP(E306,'liste MAEC'!$A$2:$C$63,3,0)</f>
        <v>51</v>
      </c>
      <c r="G306" s="217"/>
      <c r="H306" s="217"/>
      <c r="I306" s="218" t="str">
        <f aca="false">IF(OR(ISERROR(H306*F306*5)=1,H306=""),"saisir la quantité (colonne H)",H306*F306*5)</f>
        <v>saisir la quantité (colonne H)</v>
      </c>
      <c r="J306" s="219" t="str">
        <f aca="false">IF(OR(LEFT(E306,3)="HBV",LEFT(E306,3)="PHY",E306="PRA2",LEFT(E306,2)="ZI"),"Saisir obligatoirement le nombre de demandeurs","")</f>
        <v/>
      </c>
    </row>
    <row r="307" customFormat="false" ht="28.35" hidden="false" customHeight="true" outlineLevel="0" collapsed="false">
      <c r="A307" s="211" t="str">
        <f aca="false">LEFT(D307,7)</f>
        <v>GE_ZO15</v>
      </c>
      <c r="B307" s="212" t="str">
        <f aca="false">VLOOKUP(A307,Opérateur_Territoire!$B$2:$D$120,2,0)</f>
        <v>CeA</v>
      </c>
      <c r="C307" s="213" t="str">
        <f aca="false">VLOOKUP(A307,Opérateur_Territoire!$B$2:$D$120,3,0)</f>
        <v>Ried de la Zorn – Biodiversité – Avifaune (Agence de l'eau Rhin-Meuse)</v>
      </c>
      <c r="D307" s="214" t="s">
        <v>1184</v>
      </c>
      <c r="E307" s="215" t="s">
        <v>1285</v>
      </c>
      <c r="F307" s="216" t="n">
        <f aca="false">VLOOKUP(E307,'liste MAEC'!$A$2:$C$63,3,0)</f>
        <v>358</v>
      </c>
      <c r="G307" s="217"/>
      <c r="H307" s="217"/>
      <c r="I307" s="218" t="str">
        <f aca="false">IF(OR(ISERROR(H307*F307*5)=1,H307=""),"saisir la quantité (colonne H)",H307*F307*5)</f>
        <v>saisir la quantité (colonne H)</v>
      </c>
      <c r="J307" s="219" t="str">
        <f aca="false">IF(OR(LEFT(E307,3)="HBV",LEFT(E307,3)="PHY",E307="PRA2",LEFT(E307,2)="ZI"),"Saisir obligatoirement le nombre de demandeurs","")</f>
        <v/>
      </c>
    </row>
    <row r="308" customFormat="false" ht="28.35" hidden="false" customHeight="true" outlineLevel="0" collapsed="false">
      <c r="A308" s="211" t="str">
        <f aca="false">LEFT(D308,7)</f>
        <v>GE_ZO15</v>
      </c>
      <c r="B308" s="212" t="str">
        <f aca="false">VLOOKUP(A308,Opérateur_Territoire!$B$2:$D$120,2,0)</f>
        <v>CeA</v>
      </c>
      <c r="C308" s="213" t="str">
        <f aca="false">VLOOKUP(A308,Opérateur_Territoire!$B$2:$D$120,3,0)</f>
        <v>Ried de la Zorn – Biodiversité – Avifaune (Agence de l'eau Rhin-Meuse)</v>
      </c>
      <c r="D308" s="214" t="s">
        <v>965</v>
      </c>
      <c r="E308" s="215" t="s">
        <v>1301</v>
      </c>
      <c r="F308" s="216" t="n">
        <f aca="false">VLOOKUP(E308,'liste MAEC'!$A$2:$C$63,3,0)</f>
        <v>254</v>
      </c>
      <c r="G308" s="217"/>
      <c r="H308" s="217"/>
      <c r="I308" s="218" t="str">
        <f aca="false">IF(OR(ISERROR(H308*F308*5)=1,H308=""),"saisir la quantité (colonne H)",H308*F308*5)</f>
        <v>saisir la quantité (colonne H)</v>
      </c>
      <c r="J308" s="219" t="str">
        <f aca="false">IF(OR(LEFT(E308,3)="HBV",LEFT(E308,3)="PHY",E308="PRA2",LEFT(E308,2)="ZI"),"Saisir obligatoirement le nombre de demandeurs","")</f>
        <v/>
      </c>
    </row>
    <row r="309" customFormat="false" ht="28.35" hidden="false" customHeight="true" outlineLevel="0" collapsed="false">
      <c r="A309" s="211" t="str">
        <f aca="false">LEFT(D309,7)</f>
        <v>GE_ZO15</v>
      </c>
      <c r="B309" s="212" t="str">
        <f aca="false">VLOOKUP(A309,Opérateur_Territoire!$B$2:$D$120,2,0)</f>
        <v>CeA</v>
      </c>
      <c r="C309" s="213" t="str">
        <f aca="false">VLOOKUP(A309,Opérateur_Territoire!$B$2:$D$120,3,0)</f>
        <v>Ried de la Zorn – Biodiversité – Avifaune (Agence de l'eau Rhin-Meuse)</v>
      </c>
      <c r="D309" s="214" t="s">
        <v>966</v>
      </c>
      <c r="E309" s="215" t="s">
        <v>1313</v>
      </c>
      <c r="F309" s="216" t="n">
        <f aca="false">VLOOKUP(E309,'liste MAEC'!$A$2:$C$63,3,0)</f>
        <v>150</v>
      </c>
      <c r="G309" s="217"/>
      <c r="H309" s="217"/>
      <c r="I309" s="218" t="str">
        <f aca="false">IF(OR(ISERROR(H309*F309*5)=1,H309=""),"saisir la quantité (colonne H)",H309*F309*5)</f>
        <v>saisir la quantité (colonne H)</v>
      </c>
      <c r="J309" s="219" t="str">
        <f aca="false">IF(OR(LEFT(E309,3)="HBV",LEFT(E309,3)="PHY",E309="PRA2",LEFT(E309,2)="ZI"),"Saisir obligatoirement le nombre de demandeurs","")</f>
        <v/>
      </c>
    </row>
    <row r="310" customFormat="false" ht="28.35" hidden="false" customHeight="true" outlineLevel="0" collapsed="false">
      <c r="A310" s="211" t="str">
        <f aca="false">LEFT(D310,7)</f>
        <v>GE_ZO15</v>
      </c>
      <c r="B310" s="212" t="str">
        <f aca="false">VLOOKUP(A310,Opérateur_Territoire!$B$2:$D$120,2,0)</f>
        <v>CeA</v>
      </c>
      <c r="C310" s="213" t="str">
        <f aca="false">VLOOKUP(A310,Opérateur_Territoire!$B$2:$D$120,3,0)</f>
        <v>Ried de la Zorn – Biodiversité – Avifaune (Agence de l'eau Rhin-Meuse)</v>
      </c>
      <c r="D310" s="214" t="s">
        <v>967</v>
      </c>
      <c r="E310" s="215" t="s">
        <v>1315</v>
      </c>
      <c r="F310" s="216" t="n">
        <f aca="false">VLOOKUP(E310,'liste MAEC'!$A$2:$C$63,3,0)</f>
        <v>201</v>
      </c>
      <c r="G310" s="217"/>
      <c r="H310" s="217"/>
      <c r="I310" s="218" t="str">
        <f aca="false">IF(OR(ISERROR(H310*F310*5)=1,H310=""),"saisir la quantité (colonne H)",H310*F310*5)</f>
        <v>saisir la quantité (colonne H)</v>
      </c>
      <c r="J310" s="219" t="str">
        <f aca="false">IF(OR(LEFT(E310,3)="HBV",LEFT(E310,3)="PHY",E310="PRA2",LEFT(E310,2)="ZI"),"Saisir obligatoirement le nombre de demandeurs","")</f>
        <v/>
      </c>
    </row>
    <row r="311" customFormat="false" ht="28.35" hidden="false" customHeight="true" outlineLevel="0" collapsed="false">
      <c r="A311" s="211" t="str">
        <f aca="false">LEFT(D311,7)</f>
        <v>GE_ZO15</v>
      </c>
      <c r="B311" s="212" t="str">
        <f aca="false">VLOOKUP(A311,Opérateur_Territoire!$B$2:$D$120,2,0)</f>
        <v>CeA</v>
      </c>
      <c r="C311" s="213" t="str">
        <f aca="false">VLOOKUP(A311,Opérateur_Territoire!$B$2:$D$120,3,0)</f>
        <v>Ried de la Zorn – Biodiversité – Avifaune (Agence de l'eau Rhin-Meuse)</v>
      </c>
      <c r="D311" s="214" t="s">
        <v>749</v>
      </c>
      <c r="E311" s="215" t="s">
        <v>1323</v>
      </c>
      <c r="F311" s="216" t="n">
        <f aca="false">VLOOKUP(E311,'liste MAEC'!$A$2:$C$63,3,0)</f>
        <v>51</v>
      </c>
      <c r="G311" s="217"/>
      <c r="H311" s="217"/>
      <c r="I311" s="218" t="str">
        <f aca="false">IF(OR(ISERROR(H311*F311*5)=1,H311=""),"saisir la quantité (colonne H)",H311*F311*5)</f>
        <v>saisir la quantité (colonne H)</v>
      </c>
      <c r="J311" s="219" t="str">
        <f aca="false">IF(OR(LEFT(E311,3)="HBV",LEFT(E311,3)="PHY",E311="PRA2",LEFT(E311,2)="ZI"),"Saisir obligatoirement le nombre de demandeurs","")</f>
        <v/>
      </c>
    </row>
    <row r="312" customFormat="false" ht="28.35" hidden="false" customHeight="true" outlineLevel="0" collapsed="false">
      <c r="A312" s="211" t="str">
        <f aca="false">LEFT(D312,7)</f>
        <v>GE_ZO25</v>
      </c>
      <c r="B312" s="212" t="str">
        <f aca="false">VLOOKUP(A312,Opérateur_Territoire!$B$2:$D$120,2,0)</f>
        <v>CeA</v>
      </c>
      <c r="C312" s="213" t="str">
        <f aca="false">VLOOKUP(A312,Opérateur_Territoire!$B$2:$D$120,3,0)</f>
        <v>Ried de la Zorn – Biodiversité – Maculinea (Agence de l'eau Rhin-Meuse)</v>
      </c>
      <c r="D312" s="214" t="s">
        <v>968</v>
      </c>
      <c r="E312" s="215" t="s">
        <v>1297</v>
      </c>
      <c r="F312" s="216" t="n">
        <f aca="false">VLOOKUP(E312,'liste MAEC'!$A$2:$C$63,3,0)</f>
        <v>200</v>
      </c>
      <c r="G312" s="217"/>
      <c r="H312" s="217"/>
      <c r="I312" s="218" t="str">
        <f aca="false">IF(OR(ISERROR(H312*F312*5)=1,H312=""),"saisir la quantité (colonne H)",H312*F312*5)</f>
        <v>saisir la quantité (colonne H)</v>
      </c>
      <c r="J312" s="219" t="str">
        <f aca="false">IF(OR(LEFT(E312,3)="HBV",LEFT(E312,3)="PHY",E312="PRA2",LEFT(E312,2)="ZI"),"Saisir obligatoirement le nombre de demandeurs","")</f>
        <v/>
      </c>
    </row>
    <row r="313" customFormat="false" ht="28.35" hidden="false" customHeight="true" outlineLevel="0" collapsed="false">
      <c r="A313" s="211" t="str">
        <f aca="false">LEFT(D313,7)</f>
        <v>GE_ZO25</v>
      </c>
      <c r="B313" s="212" t="str">
        <f aca="false">VLOOKUP(A313,Opérateur_Territoire!$B$2:$D$120,2,0)</f>
        <v>CeA</v>
      </c>
      <c r="C313" s="213" t="str">
        <f aca="false">VLOOKUP(A313,Opérateur_Territoire!$B$2:$D$120,3,0)</f>
        <v>Ried de la Zorn – Biodiversité – Maculinea (Agence de l'eau Rhin-Meuse)</v>
      </c>
      <c r="D313" s="214" t="s">
        <v>969</v>
      </c>
      <c r="E313" s="215" t="s">
        <v>1313</v>
      </c>
      <c r="F313" s="216" t="n">
        <f aca="false">VLOOKUP(E313,'liste MAEC'!$A$2:$C$63,3,0)</f>
        <v>150</v>
      </c>
      <c r="G313" s="217"/>
      <c r="H313" s="217"/>
      <c r="I313" s="218" t="str">
        <f aca="false">IF(OR(ISERROR(H313*F313*5)=1,H313=""),"saisir la quantité (colonne H)",H313*F313*5)</f>
        <v>saisir la quantité (colonne H)</v>
      </c>
      <c r="J313" s="219" t="str">
        <f aca="false">IF(OR(LEFT(E313,3)="HBV",LEFT(E313,3)="PHY",E313="PRA2",LEFT(E313,2)="ZI"),"Saisir obligatoirement le nombre de demandeurs","")</f>
        <v/>
      </c>
    </row>
    <row r="314" customFormat="false" ht="28.35" hidden="false" customHeight="true" outlineLevel="0" collapsed="false">
      <c r="A314" s="211" t="str">
        <f aca="false">LEFT(D314,7)</f>
        <v>GE_ZO25</v>
      </c>
      <c r="B314" s="212" t="str">
        <f aca="false">VLOOKUP(A314,Opérateur_Territoire!$B$2:$D$120,2,0)</f>
        <v>CeA</v>
      </c>
      <c r="C314" s="213" t="str">
        <f aca="false">VLOOKUP(A314,Opérateur_Territoire!$B$2:$D$120,3,0)</f>
        <v>Ried de la Zorn – Biodiversité – Maculinea (Agence de l'eau Rhin-Meuse)</v>
      </c>
      <c r="D314" s="214" t="s">
        <v>970</v>
      </c>
      <c r="E314" s="215" t="s">
        <v>1315</v>
      </c>
      <c r="F314" s="216" t="n">
        <f aca="false">VLOOKUP(E314,'liste MAEC'!$A$2:$C$63,3,0)</f>
        <v>201</v>
      </c>
      <c r="G314" s="217"/>
      <c r="H314" s="217"/>
      <c r="I314" s="218" t="str">
        <f aca="false">IF(OR(ISERROR(H314*F314*5)=1,H314=""),"saisir la quantité (colonne H)",H314*F314*5)</f>
        <v>saisir la quantité (colonne H)</v>
      </c>
      <c r="J314" s="219" t="str">
        <f aca="false">IF(OR(LEFT(E314,3)="HBV",LEFT(E314,3)="PHY",E314="PRA2",LEFT(E314,2)="ZI"),"Saisir obligatoirement le nombre de demandeurs","")</f>
        <v/>
      </c>
    </row>
    <row r="315" customFormat="false" ht="28.35" hidden="false" customHeight="true" outlineLevel="0" collapsed="false">
      <c r="A315" s="211" t="str">
        <f aca="false">LEFT(D315,7)</f>
        <v>GE_ZO25</v>
      </c>
      <c r="B315" s="212" t="str">
        <f aca="false">VLOOKUP(A315,Opérateur_Territoire!$B$2:$D$120,2,0)</f>
        <v>CeA</v>
      </c>
      <c r="C315" s="213" t="str">
        <f aca="false">VLOOKUP(A315,Opérateur_Territoire!$B$2:$D$120,3,0)</f>
        <v>Ried de la Zorn – Biodiversité – Maculinea (Agence de l'eau Rhin-Meuse)</v>
      </c>
      <c r="D315" s="214" t="s">
        <v>750</v>
      </c>
      <c r="E315" s="215" t="s">
        <v>1323</v>
      </c>
      <c r="F315" s="216" t="n">
        <f aca="false">VLOOKUP(E315,'liste MAEC'!$A$2:$C$63,3,0)</f>
        <v>51</v>
      </c>
      <c r="G315" s="217"/>
      <c r="H315" s="217"/>
      <c r="I315" s="218" t="str">
        <f aca="false">IF(OR(ISERROR(H315*F315*5)=1,H315=""),"saisir la quantité (colonne H)",H315*F315*5)</f>
        <v>saisir la quantité (colonne H)</v>
      </c>
      <c r="J315" s="219" t="str">
        <f aca="false">IF(OR(LEFT(E315,3)="HBV",LEFT(E315,3)="PHY",E315="PRA2",LEFT(E315,2)="ZI"),"Saisir obligatoirement le nombre de demandeurs","")</f>
        <v/>
      </c>
    </row>
    <row r="316" customFormat="false" ht="28.35" hidden="false" customHeight="true" outlineLevel="0" collapsed="false">
      <c r="A316" s="211" t="str">
        <f aca="false">LEFT(D316,7)</f>
        <v>GE_ZOXE</v>
      </c>
      <c r="B316" s="212" t="str">
        <f aca="false">VLOOKUP(A316,Opérateur_Territoire!$B$2:$D$120,2,0)</f>
        <v>CeA</v>
      </c>
      <c r="C316" s="213" t="str">
        <f aca="false">VLOOKUP(A316,Opérateur_Territoire!$B$2:$D$120,3,0)</f>
        <v>Ried de la Zorn – Eau (Agence de l'eau Rhin-Meuse)</v>
      </c>
      <c r="D316" s="214" t="s">
        <v>1185</v>
      </c>
      <c r="E316" s="215" t="s">
        <v>1285</v>
      </c>
      <c r="F316" s="216" t="n">
        <f aca="false">VLOOKUP(E316,'liste MAEC'!$A$2:$C$63,3,0)</f>
        <v>358</v>
      </c>
      <c r="G316" s="217"/>
      <c r="H316" s="217"/>
      <c r="I316" s="218" t="str">
        <f aca="false">IF(OR(ISERROR(H316*F316*5)=1,H316=""),"saisir la quantité (colonne H)",H316*F316*5)</f>
        <v>saisir la quantité (colonne H)</v>
      </c>
      <c r="J316" s="219" t="str">
        <f aca="false">IF(OR(LEFT(E316,3)="HBV",LEFT(E316,3)="PHY",E316="PRA2",LEFT(E316,2)="ZI"),"Saisir obligatoirement le nombre de demandeurs","")</f>
        <v/>
      </c>
    </row>
    <row r="317" customFormat="false" ht="28.35" hidden="false" customHeight="true" outlineLevel="0" collapsed="false">
      <c r="A317" s="211" t="str">
        <f aca="false">LEFT(D317,7)</f>
        <v>GE_ZOXE</v>
      </c>
      <c r="B317" s="212" t="str">
        <f aca="false">VLOOKUP(A317,Opérateur_Territoire!$B$2:$D$120,2,0)</f>
        <v>CeA</v>
      </c>
      <c r="C317" s="213" t="str">
        <f aca="false">VLOOKUP(A317,Opérateur_Territoire!$B$2:$D$120,3,0)</f>
        <v>Ried de la Zorn – Eau (Agence de l'eau Rhin-Meuse)</v>
      </c>
      <c r="D317" s="214" t="s">
        <v>971</v>
      </c>
      <c r="E317" s="215" t="s">
        <v>1301</v>
      </c>
      <c r="F317" s="216" t="n">
        <f aca="false">VLOOKUP(E317,'liste MAEC'!$A$2:$C$63,3,0)</f>
        <v>254</v>
      </c>
      <c r="G317" s="217"/>
      <c r="H317" s="217"/>
      <c r="I317" s="218" t="str">
        <f aca="false">IF(OR(ISERROR(H317*F317*5)=1,H317=""),"saisir la quantité (colonne H)",H317*F317*5)</f>
        <v>saisir la quantité (colonne H)</v>
      </c>
      <c r="J317" s="219" t="str">
        <f aca="false">IF(OR(LEFT(E317,3)="HBV",LEFT(E317,3)="PHY",E317="PRA2",LEFT(E317,2)="ZI"),"Saisir obligatoirement le nombre de demandeurs","")</f>
        <v/>
      </c>
    </row>
    <row r="318" customFormat="false" ht="28.35" hidden="false" customHeight="true" outlineLevel="0" collapsed="false">
      <c r="A318" s="211" t="str">
        <f aca="false">LEFT(D318,7)</f>
        <v>GE_ZOXE</v>
      </c>
      <c r="B318" s="212" t="str">
        <f aca="false">VLOOKUP(A318,Opérateur_Territoire!$B$2:$D$120,2,0)</f>
        <v>CeA</v>
      </c>
      <c r="C318" s="213" t="str">
        <f aca="false">VLOOKUP(A318,Opérateur_Territoire!$B$2:$D$120,3,0)</f>
        <v>Ried de la Zorn – Eau (Agence de l'eau Rhin-Meuse)</v>
      </c>
      <c r="D318" s="214" t="s">
        <v>972</v>
      </c>
      <c r="E318" s="215" t="s">
        <v>1313</v>
      </c>
      <c r="F318" s="216" t="n">
        <f aca="false">VLOOKUP(E318,'liste MAEC'!$A$2:$C$63,3,0)</f>
        <v>150</v>
      </c>
      <c r="G318" s="217"/>
      <c r="H318" s="217"/>
      <c r="I318" s="218" t="str">
        <f aca="false">IF(OR(ISERROR(H318*F318*5)=1,H318=""),"saisir la quantité (colonne H)",H318*F318*5)</f>
        <v>saisir la quantité (colonne H)</v>
      </c>
      <c r="J318" s="219" t="str">
        <f aca="false">IF(OR(LEFT(E318,3)="HBV",LEFT(E318,3)="PHY",E318="PRA2",LEFT(E318,2)="ZI"),"Saisir obligatoirement le nombre de demandeurs","")</f>
        <v/>
      </c>
    </row>
    <row r="319" customFormat="false" ht="28.35" hidden="false" customHeight="true" outlineLevel="0" collapsed="false">
      <c r="A319" s="211" t="str">
        <f aca="false">LEFT(D319,7)</f>
        <v>GE_ZOXE</v>
      </c>
      <c r="B319" s="212" t="str">
        <f aca="false">VLOOKUP(A319,Opérateur_Territoire!$B$2:$D$120,2,0)</f>
        <v>CeA</v>
      </c>
      <c r="C319" s="213" t="str">
        <f aca="false">VLOOKUP(A319,Opérateur_Territoire!$B$2:$D$120,3,0)</f>
        <v>Ried de la Zorn – Eau (Agence de l'eau Rhin-Meuse)</v>
      </c>
      <c r="D319" s="214" t="s">
        <v>973</v>
      </c>
      <c r="E319" s="215" t="s">
        <v>1315</v>
      </c>
      <c r="F319" s="216" t="n">
        <f aca="false">VLOOKUP(E319,'liste MAEC'!$A$2:$C$63,3,0)</f>
        <v>201</v>
      </c>
      <c r="G319" s="217"/>
      <c r="H319" s="217"/>
      <c r="I319" s="218" t="str">
        <f aca="false">IF(OR(ISERROR(H319*F319*5)=1,H319=""),"saisir la quantité (colonne H)",H319*F319*5)</f>
        <v>saisir la quantité (colonne H)</v>
      </c>
      <c r="J319" s="219" t="str">
        <f aca="false">IF(OR(LEFT(E319,3)="HBV",LEFT(E319,3)="PHY",E319="PRA2",LEFT(E319,2)="ZI"),"Saisir obligatoirement le nombre de demandeurs","")</f>
        <v/>
      </c>
    </row>
    <row r="320" customFormat="false" ht="28.35" hidden="false" customHeight="true" outlineLevel="0" collapsed="false">
      <c r="A320" s="211" t="str">
        <f aca="false">LEFT(D320,7)</f>
        <v>GE_ZOXE</v>
      </c>
      <c r="B320" s="212" t="str">
        <f aca="false">VLOOKUP(A320,Opérateur_Territoire!$B$2:$D$120,2,0)</f>
        <v>CeA</v>
      </c>
      <c r="C320" s="213" t="str">
        <f aca="false">VLOOKUP(A320,Opérateur_Territoire!$B$2:$D$120,3,0)</f>
        <v>Ried de la Zorn – Eau (Agence de l'eau Rhin-Meuse)</v>
      </c>
      <c r="D320" s="214" t="s">
        <v>751</v>
      </c>
      <c r="E320" s="215" t="s">
        <v>1323</v>
      </c>
      <c r="F320" s="216" t="n">
        <f aca="false">VLOOKUP(E320,'liste MAEC'!$A$2:$C$63,3,0)</f>
        <v>51</v>
      </c>
      <c r="G320" s="217"/>
      <c r="H320" s="217"/>
      <c r="I320" s="218" t="str">
        <f aca="false">IF(OR(ISERROR(H320*F320*5)=1,H320=""),"saisir la quantité (colonne H)",H320*F320*5)</f>
        <v>saisir la quantité (colonne H)</v>
      </c>
      <c r="J320" s="219" t="str">
        <f aca="false">IF(OR(LEFT(E320,3)="HBV",LEFT(E320,3)="PHY",E320="PRA2",LEFT(E320,2)="ZI"),"Saisir obligatoirement le nombre de demandeurs","")</f>
        <v/>
      </c>
    </row>
    <row r="321" customFormat="false" ht="28.35" hidden="false" customHeight="true" outlineLevel="0" collapsed="false">
      <c r="A321" s="211" t="str">
        <f aca="false">LEFT(D321,7)</f>
        <v>GE_ALLN</v>
      </c>
      <c r="B321" s="212" t="str">
        <f aca="false">VLOOKUP(A321,Opérateur_Territoire!$B$2:$D$120,2,0)</f>
        <v>CEN Lorraine</v>
      </c>
      <c r="C321" s="213" t="str">
        <f aca="false">VLOOKUP(A321,Opérateur_Territoire!$B$2:$D$120,3,0)</f>
        <v>Pelouses et prairies d’Allamps – Natura 2000</v>
      </c>
      <c r="D321" s="214" t="s">
        <v>974</v>
      </c>
      <c r="E321" s="215" t="s">
        <v>1297</v>
      </c>
      <c r="F321" s="216" t="n">
        <f aca="false">VLOOKUP(E321,'liste MAEC'!$A$2:$C$63,3,0)</f>
        <v>200</v>
      </c>
      <c r="G321" s="217"/>
      <c r="H321" s="217"/>
      <c r="I321" s="218" t="str">
        <f aca="false">IF(OR(ISERROR(H321*F321*5)=1,H321=""),"saisir la quantité (colonne H)",H321*F321*5)</f>
        <v>saisir la quantité (colonne H)</v>
      </c>
      <c r="J321" s="219" t="str">
        <f aca="false">IF(OR(LEFT(E321,3)="HBV",LEFT(E321,3)="PHY",E321="PRA2",LEFT(E321,2)="ZI"),"Saisir obligatoirement le nombre de demandeurs","")</f>
        <v/>
      </c>
    </row>
    <row r="322" customFormat="false" ht="28.35" hidden="false" customHeight="true" outlineLevel="0" collapsed="false">
      <c r="A322" s="211" t="str">
        <f aca="false">LEFT(D322,7)</f>
        <v>GE_ALLN</v>
      </c>
      <c r="B322" s="212" t="str">
        <f aca="false">VLOOKUP(A322,Opérateur_Territoire!$B$2:$D$120,2,0)</f>
        <v>CEN Lorraine</v>
      </c>
      <c r="C322" s="213" t="str">
        <f aca="false">VLOOKUP(A322,Opérateur_Territoire!$B$2:$D$120,3,0)</f>
        <v>Pelouses et prairies d’Allamps – Natura 2000</v>
      </c>
      <c r="D322" s="214" t="s">
        <v>975</v>
      </c>
      <c r="E322" s="215" t="s">
        <v>1313</v>
      </c>
      <c r="F322" s="216" t="n">
        <f aca="false">VLOOKUP(E322,'liste MAEC'!$A$2:$C$63,3,0)</f>
        <v>150</v>
      </c>
      <c r="G322" s="217"/>
      <c r="H322" s="217"/>
      <c r="I322" s="218" t="str">
        <f aca="false">IF(OR(ISERROR(H322*F322*5)=1,H322=""),"saisir la quantité (colonne H)",H322*F322*5)</f>
        <v>saisir la quantité (colonne H)</v>
      </c>
      <c r="J322" s="219" t="str">
        <f aca="false">IF(OR(LEFT(E322,3)="HBV",LEFT(E322,3)="PHY",E322="PRA2",LEFT(E322,2)="ZI"),"Saisir obligatoirement le nombre de demandeurs","")</f>
        <v/>
      </c>
    </row>
    <row r="323" customFormat="false" ht="28.35" hidden="false" customHeight="true" outlineLevel="0" collapsed="false">
      <c r="A323" s="211" t="str">
        <f aca="false">LEFT(D323,7)</f>
        <v>GE_AM12</v>
      </c>
      <c r="B323" s="212" t="str">
        <f aca="false">VLOOKUP(A323,Opérateur_Territoire!$B$2:$D$120,2,0)</f>
        <v>CEN Lorraine</v>
      </c>
      <c r="C323" s="213" t="str">
        <f aca="false">VLOOKUP(A323,Opérateur_Territoire!$B$2:$D$120,3,0)</f>
        <v>Azurés des paluds Moselle Est – Prairies à Sanguisorbe – Biodiversité 2 (Agence de l'eau Rhin-Meuse)</v>
      </c>
      <c r="D323" s="214" t="s">
        <v>976</v>
      </c>
      <c r="E323" s="215" t="s">
        <v>1297</v>
      </c>
      <c r="F323" s="216" t="n">
        <f aca="false">VLOOKUP(E323,'liste MAEC'!$A$2:$C$63,3,0)</f>
        <v>200</v>
      </c>
      <c r="G323" s="217"/>
      <c r="H323" s="217"/>
      <c r="I323" s="218" t="str">
        <f aca="false">IF(OR(ISERROR(H323*F323*5)=1,H323=""),"saisir la quantité (colonne H)",H323*F323*5)</f>
        <v>saisir la quantité (colonne H)</v>
      </c>
      <c r="J323" s="219" t="str">
        <f aca="false">IF(OR(LEFT(E323,3)="HBV",LEFT(E323,3)="PHY",E323="PRA2",LEFT(E323,2)="ZI"),"Saisir obligatoirement le nombre de demandeurs","")</f>
        <v/>
      </c>
    </row>
    <row r="324" customFormat="false" ht="28.35" hidden="false" customHeight="true" outlineLevel="0" collapsed="false">
      <c r="A324" s="211" t="str">
        <f aca="false">LEFT(D324,7)</f>
        <v>GE_AM12</v>
      </c>
      <c r="B324" s="212" t="str">
        <f aca="false">VLOOKUP(A324,Opérateur_Territoire!$B$2:$D$120,2,0)</f>
        <v>CEN Lorraine</v>
      </c>
      <c r="C324" s="213" t="str">
        <f aca="false">VLOOKUP(A324,Opérateur_Territoire!$B$2:$D$120,3,0)</f>
        <v>Azurés des paluds Moselle Est – Prairies à Sanguisorbe – Biodiversité 2 (Agence de l'eau Rhin-Meuse)</v>
      </c>
      <c r="D324" s="214" t="s">
        <v>977</v>
      </c>
      <c r="E324" s="215" t="s">
        <v>1313</v>
      </c>
      <c r="F324" s="216" t="n">
        <f aca="false">VLOOKUP(E324,'liste MAEC'!$A$2:$C$63,3,0)</f>
        <v>150</v>
      </c>
      <c r="G324" s="217"/>
      <c r="H324" s="217"/>
      <c r="I324" s="218" t="str">
        <f aca="false">IF(OR(ISERROR(H324*F324*5)=1,H324=""),"saisir la quantité (colonne H)",H324*F324*5)</f>
        <v>saisir la quantité (colonne H)</v>
      </c>
      <c r="J324" s="219" t="str">
        <f aca="false">IF(OR(LEFT(E324,3)="HBV",LEFT(E324,3)="PHY",E324="PRA2",LEFT(E324,2)="ZI"),"Saisir obligatoirement le nombre de demandeurs","")</f>
        <v/>
      </c>
    </row>
    <row r="325" customFormat="false" ht="28.35" hidden="false" customHeight="true" outlineLevel="0" collapsed="false">
      <c r="A325" s="211" t="str">
        <f aca="false">LEFT(D325,7)</f>
        <v>GE_AM22</v>
      </c>
      <c r="B325" s="212" t="str">
        <f aca="false">VLOOKUP(A325,Opérateur_Territoire!$B$2:$D$120,2,0)</f>
        <v>CEN Lorraine</v>
      </c>
      <c r="C325" s="213" t="str">
        <f aca="false">VLOOKUP(A325,Opérateur_Territoire!$B$2:$D$120,3,0)</f>
        <v>Azurés des paluds Moselle Est – Corridor Azurés – Biodiversité 2 (Agence de l'eau Rhin-Meuse)</v>
      </c>
      <c r="D325" s="214" t="s">
        <v>978</v>
      </c>
      <c r="E325" s="215" t="s">
        <v>1297</v>
      </c>
      <c r="F325" s="216" t="n">
        <f aca="false">VLOOKUP(E325,'liste MAEC'!$A$2:$C$63,3,0)</f>
        <v>200</v>
      </c>
      <c r="G325" s="217"/>
      <c r="H325" s="217"/>
      <c r="I325" s="218" t="str">
        <f aca="false">IF(OR(ISERROR(H325*F325*5)=1,H325=""),"saisir la quantité (colonne H)",H325*F325*5)</f>
        <v>saisir la quantité (colonne H)</v>
      </c>
      <c r="J325" s="219" t="str">
        <f aca="false">IF(OR(LEFT(E325,3)="HBV",LEFT(E325,3)="PHY",E325="PRA2",LEFT(E325,2)="ZI"),"Saisir obligatoirement le nombre de demandeurs","")</f>
        <v/>
      </c>
    </row>
    <row r="326" customFormat="false" ht="28.35" hidden="false" customHeight="true" outlineLevel="0" collapsed="false">
      <c r="A326" s="211" t="str">
        <f aca="false">LEFT(D326,7)</f>
        <v>GE_AM22</v>
      </c>
      <c r="B326" s="212" t="str">
        <f aca="false">VLOOKUP(A326,Opérateur_Territoire!$B$2:$D$120,2,0)</f>
        <v>CEN Lorraine</v>
      </c>
      <c r="C326" s="213" t="str">
        <f aca="false">VLOOKUP(A326,Opérateur_Territoire!$B$2:$D$120,3,0)</f>
        <v>Azurés des paluds Moselle Est – Corridor Azurés – Biodiversité 2 (Agence de l'eau Rhin-Meuse)</v>
      </c>
      <c r="D326" s="214" t="s">
        <v>979</v>
      </c>
      <c r="E326" s="215" t="s">
        <v>1313</v>
      </c>
      <c r="F326" s="216" t="n">
        <f aca="false">VLOOKUP(E326,'liste MAEC'!$A$2:$C$63,3,0)</f>
        <v>150</v>
      </c>
      <c r="G326" s="217"/>
      <c r="H326" s="217"/>
      <c r="I326" s="218" t="str">
        <f aca="false">IF(OR(ISERROR(H326*F326*5)=1,H326=""),"saisir la quantité (colonne H)",H326*F326*5)</f>
        <v>saisir la quantité (colonne H)</v>
      </c>
      <c r="J326" s="219" t="str">
        <f aca="false">IF(OR(LEFT(E326,3)="HBV",LEFT(E326,3)="PHY",E326="PRA2",LEFT(E326,2)="ZI"),"Saisir obligatoirement le nombre de demandeurs","")</f>
        <v/>
      </c>
    </row>
    <row r="327" customFormat="false" ht="28.35" hidden="false" customHeight="true" outlineLevel="0" collapsed="false">
      <c r="A327" s="211" t="str">
        <f aca="false">LEFT(D327,7)</f>
        <v>GE_BI1N</v>
      </c>
      <c r="B327" s="212" t="str">
        <f aca="false">VLOOKUP(A327,Opérateur_Territoire!$B$2:$D$120,2,0)</f>
        <v>CEN Lorraine</v>
      </c>
      <c r="C327" s="213" t="str">
        <f aca="false">VLOOKUP(A327,Opérateur_Territoire!$B$2:$D$120,3,0)</f>
        <v>Plaine et étang du Bischwald – Natura 2000 – Avifaune</v>
      </c>
      <c r="D327" s="214" t="s">
        <v>980</v>
      </c>
      <c r="E327" s="215" t="s">
        <v>1297</v>
      </c>
      <c r="F327" s="216" t="n">
        <f aca="false">VLOOKUP(E327,'liste MAEC'!$A$2:$C$63,3,0)</f>
        <v>200</v>
      </c>
      <c r="G327" s="217"/>
      <c r="H327" s="217"/>
      <c r="I327" s="218" t="str">
        <f aca="false">IF(OR(ISERROR(H327*F327*5)=1,H327=""),"saisir la quantité (colonne H)",H327*F327*5)</f>
        <v>saisir la quantité (colonne H)</v>
      </c>
      <c r="J327" s="219" t="str">
        <f aca="false">IF(OR(LEFT(E327,3)="HBV",LEFT(E327,3)="PHY",E327="PRA2",LEFT(E327,2)="ZI"),"Saisir obligatoirement le nombre de demandeurs","")</f>
        <v/>
      </c>
    </row>
    <row r="328" customFormat="false" ht="28.35" hidden="false" customHeight="true" outlineLevel="0" collapsed="false">
      <c r="A328" s="211" t="str">
        <f aca="false">LEFT(D328,7)</f>
        <v>GE_BI1N</v>
      </c>
      <c r="B328" s="212" t="str">
        <f aca="false">VLOOKUP(A328,Opérateur_Territoire!$B$2:$D$120,2,0)</f>
        <v>CEN Lorraine</v>
      </c>
      <c r="C328" s="213" t="str">
        <f aca="false">VLOOKUP(A328,Opérateur_Territoire!$B$2:$D$120,3,0)</f>
        <v>Plaine et étang du Bischwald – Natura 2000 – Avifaune</v>
      </c>
      <c r="D328" s="214" t="s">
        <v>1345</v>
      </c>
      <c r="E328" s="215" t="s">
        <v>1309</v>
      </c>
      <c r="F328" s="216" t="n">
        <f aca="false">VLOOKUP(E328,'liste MAEC'!$A$2:$C$63,3,0)</f>
        <v>62</v>
      </c>
      <c r="G328" s="217"/>
      <c r="H328" s="217"/>
      <c r="I328" s="218" t="str">
        <f aca="false">IF(OR(ISERROR(H328*F328*5)=1,H328=""),"saisir la quantité (colonne H)",H328*F328*5)</f>
        <v>saisir la quantité (colonne H)</v>
      </c>
      <c r="J328" s="219" t="str">
        <f aca="false">IF(OR(LEFT(E328,3)="HBV",LEFT(E328,3)="PHY",E328="PRA2",LEFT(E328,2)="ZI"),"Saisir obligatoirement le nombre de demandeurs","")</f>
        <v/>
      </c>
    </row>
    <row r="329" customFormat="false" ht="28.35" hidden="false" customHeight="true" outlineLevel="0" collapsed="false">
      <c r="A329" s="211" t="str">
        <f aca="false">LEFT(D329,7)</f>
        <v>GE_BI1N</v>
      </c>
      <c r="B329" s="212" t="str">
        <f aca="false">VLOOKUP(A329,Opérateur_Territoire!$B$2:$D$120,2,0)</f>
        <v>CEN Lorraine</v>
      </c>
      <c r="C329" s="213" t="str">
        <f aca="false">VLOOKUP(A329,Opérateur_Territoire!$B$2:$D$120,3,0)</f>
        <v>Plaine et étang du Bischwald – Natura 2000 – Avifaune</v>
      </c>
      <c r="D329" s="214" t="s">
        <v>981</v>
      </c>
      <c r="E329" s="215" t="s">
        <v>1313</v>
      </c>
      <c r="F329" s="216" t="n">
        <f aca="false">VLOOKUP(E329,'liste MAEC'!$A$2:$C$63,3,0)</f>
        <v>150</v>
      </c>
      <c r="G329" s="217"/>
      <c r="H329" s="217"/>
      <c r="I329" s="218" t="str">
        <f aca="false">IF(OR(ISERROR(H329*F329*5)=1,H329=""),"saisir la quantité (colonne H)",H329*F329*5)</f>
        <v>saisir la quantité (colonne H)</v>
      </c>
      <c r="J329" s="219" t="str">
        <f aca="false">IF(OR(LEFT(E329,3)="HBV",LEFT(E329,3)="PHY",E329="PRA2",LEFT(E329,2)="ZI"),"Saisir obligatoirement le nombre de demandeurs","")</f>
        <v/>
      </c>
    </row>
    <row r="330" customFormat="false" ht="28.35" hidden="false" customHeight="true" outlineLevel="0" collapsed="false">
      <c r="A330" s="211" t="str">
        <f aca="false">LEFT(D330,7)</f>
        <v>GE_BI2N</v>
      </c>
      <c r="B330" s="212" t="str">
        <f aca="false">VLOOKUP(A330,Opérateur_Territoire!$B$2:$D$120,2,0)</f>
        <v>CEN Lorraine</v>
      </c>
      <c r="C330" s="213" t="str">
        <f aca="false">VLOOKUP(A330,Opérateur_Territoire!$B$2:$D$120,3,0)</f>
        <v>Plaine et étang du Bischwald – Natura 2000 – Damier de la Succise</v>
      </c>
      <c r="D330" s="214" t="s">
        <v>982</v>
      </c>
      <c r="E330" s="215" t="s">
        <v>1297</v>
      </c>
      <c r="F330" s="216" t="n">
        <f aca="false">VLOOKUP(E330,'liste MAEC'!$A$2:$C$63,3,0)</f>
        <v>200</v>
      </c>
      <c r="G330" s="217"/>
      <c r="H330" s="217"/>
      <c r="I330" s="218" t="str">
        <f aca="false">IF(OR(ISERROR(H330*F330*5)=1,H330=""),"saisir la quantité (colonne H)",H330*F330*5)</f>
        <v>saisir la quantité (colonne H)</v>
      </c>
      <c r="J330" s="219" t="str">
        <f aca="false">IF(OR(LEFT(E330,3)="HBV",LEFT(E330,3)="PHY",E330="PRA2",LEFT(E330,2)="ZI"),"Saisir obligatoirement le nombre de demandeurs","")</f>
        <v/>
      </c>
    </row>
    <row r="331" customFormat="false" ht="28.35" hidden="false" customHeight="true" outlineLevel="0" collapsed="false">
      <c r="A331" s="211" t="str">
        <f aca="false">LEFT(D331,7)</f>
        <v>GE_BI2N</v>
      </c>
      <c r="B331" s="212" t="str">
        <f aca="false">VLOOKUP(A331,Opérateur_Territoire!$B$2:$D$120,2,0)</f>
        <v>CEN Lorraine</v>
      </c>
      <c r="C331" s="213" t="str">
        <f aca="false">VLOOKUP(A331,Opérateur_Territoire!$B$2:$D$120,3,0)</f>
        <v>Plaine et étang du Bischwald – Natura 2000 – Damier de la Succise</v>
      </c>
      <c r="D331" s="214" t="s">
        <v>1346</v>
      </c>
      <c r="E331" s="215" t="s">
        <v>1309</v>
      </c>
      <c r="F331" s="216" t="n">
        <f aca="false">VLOOKUP(E331,'liste MAEC'!$A$2:$C$63,3,0)</f>
        <v>62</v>
      </c>
      <c r="G331" s="217"/>
      <c r="H331" s="217"/>
      <c r="I331" s="218" t="str">
        <f aca="false">IF(OR(ISERROR(H331*F331*5)=1,H331=""),"saisir la quantité (colonne H)",H331*F331*5)</f>
        <v>saisir la quantité (colonne H)</v>
      </c>
      <c r="J331" s="219" t="str">
        <f aca="false">IF(OR(LEFT(E331,3)="HBV",LEFT(E331,3)="PHY",E331="PRA2",LEFT(E331,2)="ZI"),"Saisir obligatoirement le nombre de demandeurs","")</f>
        <v/>
      </c>
    </row>
    <row r="332" customFormat="false" ht="28.35" hidden="false" customHeight="true" outlineLevel="0" collapsed="false">
      <c r="A332" s="211" t="str">
        <f aca="false">LEFT(D332,7)</f>
        <v>GE_BI2N</v>
      </c>
      <c r="B332" s="212" t="str">
        <f aca="false">VLOOKUP(A332,Opérateur_Territoire!$B$2:$D$120,2,0)</f>
        <v>CEN Lorraine</v>
      </c>
      <c r="C332" s="213" t="str">
        <f aca="false">VLOOKUP(A332,Opérateur_Territoire!$B$2:$D$120,3,0)</f>
        <v>Plaine et étang du Bischwald – Natura 2000 – Damier de la Succise</v>
      </c>
      <c r="D332" s="214" t="s">
        <v>983</v>
      </c>
      <c r="E332" s="215" t="s">
        <v>1313</v>
      </c>
      <c r="F332" s="216" t="n">
        <f aca="false">VLOOKUP(E332,'liste MAEC'!$A$2:$C$63,3,0)</f>
        <v>150</v>
      </c>
      <c r="G332" s="217"/>
      <c r="H332" s="217"/>
      <c r="I332" s="218" t="str">
        <f aca="false">IF(OR(ISERROR(H332*F332*5)=1,H332=""),"saisir la quantité (colonne H)",H332*F332*5)</f>
        <v>saisir la quantité (colonne H)</v>
      </c>
      <c r="J332" s="219" t="str">
        <f aca="false">IF(OR(LEFT(E332,3)="HBV",LEFT(E332,3)="PHY",E332="PRA2",LEFT(E332,2)="ZI"),"Saisir obligatoirement le nombre de demandeurs","")</f>
        <v/>
      </c>
    </row>
    <row r="333" customFormat="false" ht="28.35" hidden="false" customHeight="true" outlineLevel="0" collapsed="false">
      <c r="A333" s="211" t="str">
        <f aca="false">LEFT(D333,7)</f>
        <v>GE_MCTN</v>
      </c>
      <c r="B333" s="212" t="str">
        <f aca="false">VLOOKUP(A333,Opérateur_Territoire!$B$2:$D$120,2,0)</f>
        <v>CEN Lorraine</v>
      </c>
      <c r="C333" s="213" t="str">
        <f aca="false">VLOOKUP(A333,Opérateur_Territoire!$B$2:$D$120,3,0)</f>
        <v>Vallée de la Moselle (secteur Chatel-Tonnoy) – Natura 2000</v>
      </c>
      <c r="D333" s="214" t="s">
        <v>1186</v>
      </c>
      <c r="E333" s="215" t="s">
        <v>1282</v>
      </c>
      <c r="F333" s="216" t="n">
        <f aca="false">VLOOKUP(E333,'liste MAEC'!$A$2:$C$63,3,0)</f>
        <v>652</v>
      </c>
      <c r="G333" s="217"/>
      <c r="H333" s="217"/>
      <c r="I333" s="218" t="str">
        <f aca="false">IF(OR(ISERROR(H333*F333*5)=1,H333=""),"saisir la quantité (colonne H)",H333*F333*5)</f>
        <v>saisir la quantité (colonne H)</v>
      </c>
      <c r="J333" s="219" t="str">
        <f aca="false">IF(OR(LEFT(E333,3)="HBV",LEFT(E333,3)="PHY",E333="PRA2",LEFT(E333,2)="ZI"),"Saisir obligatoirement le nombre de demandeurs","")</f>
        <v/>
      </c>
    </row>
    <row r="334" customFormat="false" ht="28.35" hidden="false" customHeight="true" outlineLevel="0" collapsed="false">
      <c r="A334" s="211" t="str">
        <f aca="false">LEFT(D334,7)</f>
        <v>GE_MCTN</v>
      </c>
      <c r="B334" s="212" t="str">
        <f aca="false">VLOOKUP(A334,Opérateur_Territoire!$B$2:$D$120,2,0)</f>
        <v>CEN Lorraine</v>
      </c>
      <c r="C334" s="213" t="str">
        <f aca="false">VLOOKUP(A334,Opérateur_Territoire!$B$2:$D$120,3,0)</f>
        <v>Vallée de la Moselle (secteur Chatel-Tonnoy) – Natura 2000</v>
      </c>
      <c r="D334" s="214" t="s">
        <v>1187</v>
      </c>
      <c r="E334" s="215" t="s">
        <v>1285</v>
      </c>
      <c r="F334" s="216" t="n">
        <f aca="false">VLOOKUP(E334,'liste MAEC'!$A$2:$C$63,3,0)</f>
        <v>358</v>
      </c>
      <c r="G334" s="217"/>
      <c r="H334" s="217"/>
      <c r="I334" s="218" t="str">
        <f aca="false">IF(OR(ISERROR(H334*F334*5)=1,H334=""),"saisir la quantité (colonne H)",H334*F334*5)</f>
        <v>saisir la quantité (colonne H)</v>
      </c>
      <c r="J334" s="219" t="str">
        <f aca="false">IF(OR(LEFT(E334,3)="HBV",LEFT(E334,3)="PHY",E334="PRA2",LEFT(E334,2)="ZI"),"Saisir obligatoirement le nombre de demandeurs","")</f>
        <v/>
      </c>
    </row>
    <row r="335" customFormat="false" ht="28.35" hidden="false" customHeight="true" outlineLevel="0" collapsed="false">
      <c r="A335" s="211" t="str">
        <f aca="false">LEFT(D335,7)</f>
        <v>GE_MCTN</v>
      </c>
      <c r="B335" s="212" t="str">
        <f aca="false">VLOOKUP(A335,Opérateur_Territoire!$B$2:$D$120,2,0)</f>
        <v>CEN Lorraine</v>
      </c>
      <c r="C335" s="213" t="str">
        <f aca="false">VLOOKUP(A335,Opérateur_Territoire!$B$2:$D$120,3,0)</f>
        <v>Vallée de la Moselle (secteur Chatel-Tonnoy) – Natura 2000</v>
      </c>
      <c r="D335" s="214" t="s">
        <v>984</v>
      </c>
      <c r="E335" s="215" t="s">
        <v>1289</v>
      </c>
      <c r="F335" s="216" t="n">
        <f aca="false">VLOOKUP(E335,'liste MAEC'!$A$2:$C$63,3,0)</f>
        <v>82</v>
      </c>
      <c r="G335" s="217"/>
      <c r="H335" s="217"/>
      <c r="I335" s="218" t="str">
        <f aca="false">IF(OR(ISERROR(H335*F335*5)=1,H335=""),"saisir la quantité (colonne H)",H335*F335*5)</f>
        <v>saisir la quantité (colonne H)</v>
      </c>
      <c r="J335" s="219" t="str">
        <f aca="false">IF(OR(LEFT(E335,3)="HBV",LEFT(E335,3)="PHY",E335="PRA2",LEFT(E335,2)="ZI"),"Saisir obligatoirement le nombre de demandeurs","")</f>
        <v/>
      </c>
    </row>
    <row r="336" customFormat="false" ht="28.35" hidden="false" customHeight="true" outlineLevel="0" collapsed="false">
      <c r="A336" s="211" t="str">
        <f aca="false">LEFT(D336,7)</f>
        <v>GE_MCTN</v>
      </c>
      <c r="B336" s="212" t="str">
        <f aca="false">VLOOKUP(A336,Opérateur_Territoire!$B$2:$D$120,2,0)</f>
        <v>CEN Lorraine</v>
      </c>
      <c r="C336" s="213" t="str">
        <f aca="false">VLOOKUP(A336,Opérateur_Territoire!$B$2:$D$120,3,0)</f>
        <v>Vallée de la Moselle (secteur Chatel-Tonnoy) – Natura 2000</v>
      </c>
      <c r="D336" s="214" t="s">
        <v>985</v>
      </c>
      <c r="E336" s="215" t="s">
        <v>1293</v>
      </c>
      <c r="F336" s="216" t="n">
        <f aca="false">VLOOKUP(E336,'liste MAEC'!$A$2:$C$63,3,0)</f>
        <v>145</v>
      </c>
      <c r="G336" s="217"/>
      <c r="H336" s="217"/>
      <c r="I336" s="218" t="str">
        <f aca="false">IF(OR(ISERROR(H336*F336*5)=1,H336=""),"saisir la quantité (colonne H)",H336*F336*5)</f>
        <v>saisir la quantité (colonne H)</v>
      </c>
      <c r="J336" s="219" t="str">
        <f aca="false">IF(OR(LEFT(E336,3)="HBV",LEFT(E336,3)="PHY",E336="PRA2",LEFT(E336,2)="ZI"),"Saisir obligatoirement le nombre de demandeurs","")</f>
        <v/>
      </c>
    </row>
    <row r="337" customFormat="false" ht="28.35" hidden="false" customHeight="true" outlineLevel="0" collapsed="false">
      <c r="A337" s="211" t="str">
        <f aca="false">LEFT(D337,7)</f>
        <v>GE_MCTN</v>
      </c>
      <c r="B337" s="212" t="str">
        <f aca="false">VLOOKUP(A337,Opérateur_Territoire!$B$2:$D$120,2,0)</f>
        <v>CEN Lorraine</v>
      </c>
      <c r="C337" s="213" t="str">
        <f aca="false">VLOOKUP(A337,Opérateur_Territoire!$B$2:$D$120,3,0)</f>
        <v>Vallée de la Moselle (secteur Chatel-Tonnoy) – Natura 2000</v>
      </c>
      <c r="D337" s="214" t="s">
        <v>986</v>
      </c>
      <c r="E337" s="215" t="s">
        <v>1297</v>
      </c>
      <c r="F337" s="216" t="n">
        <f aca="false">VLOOKUP(E337,'liste MAEC'!$A$2:$C$63,3,0)</f>
        <v>200</v>
      </c>
      <c r="G337" s="217"/>
      <c r="H337" s="217"/>
      <c r="I337" s="218" t="str">
        <f aca="false">IF(OR(ISERROR(H337*F337*5)=1,H337=""),"saisir la quantité (colonne H)",H337*F337*5)</f>
        <v>saisir la quantité (colonne H)</v>
      </c>
      <c r="J337" s="219" t="str">
        <f aca="false">IF(OR(LEFT(E337,3)="HBV",LEFT(E337,3)="PHY",E337="PRA2",LEFT(E337,2)="ZI"),"Saisir obligatoirement le nombre de demandeurs","")</f>
        <v/>
      </c>
    </row>
    <row r="338" customFormat="false" ht="28.35" hidden="false" customHeight="true" outlineLevel="0" collapsed="false">
      <c r="A338" s="211" t="str">
        <f aca="false">LEFT(D338,7)</f>
        <v>GE_MCTN</v>
      </c>
      <c r="B338" s="212" t="str">
        <f aca="false">VLOOKUP(A338,Opérateur_Territoire!$B$2:$D$120,2,0)</f>
        <v>CEN Lorraine</v>
      </c>
      <c r="C338" s="213" t="str">
        <f aca="false">VLOOKUP(A338,Opérateur_Territoire!$B$2:$D$120,3,0)</f>
        <v>Vallée de la Moselle (secteur Chatel-Tonnoy) – Natura 2000</v>
      </c>
      <c r="D338" s="214" t="s">
        <v>987</v>
      </c>
      <c r="E338" s="215" t="s">
        <v>1301</v>
      </c>
      <c r="F338" s="216" t="n">
        <f aca="false">VLOOKUP(E338,'liste MAEC'!$A$2:$C$63,3,0)</f>
        <v>254</v>
      </c>
      <c r="G338" s="217"/>
      <c r="H338" s="217"/>
      <c r="I338" s="218" t="str">
        <f aca="false">IF(OR(ISERROR(H338*F338*5)=1,H338=""),"saisir la quantité (colonne H)",H338*F338*5)</f>
        <v>saisir la quantité (colonne H)</v>
      </c>
      <c r="J338" s="219" t="str">
        <f aca="false">IF(OR(LEFT(E338,3)="HBV",LEFT(E338,3)="PHY",E338="PRA2",LEFT(E338,2)="ZI"),"Saisir obligatoirement le nombre de demandeurs","")</f>
        <v/>
      </c>
    </row>
    <row r="339" customFormat="false" ht="28.35" hidden="false" customHeight="true" outlineLevel="0" collapsed="false">
      <c r="A339" s="211" t="str">
        <f aca="false">LEFT(D339,7)</f>
        <v>GE_MCTN</v>
      </c>
      <c r="B339" s="212" t="str">
        <f aca="false">VLOOKUP(A339,Opérateur_Territoire!$B$2:$D$120,2,0)</f>
        <v>CEN Lorraine</v>
      </c>
      <c r="C339" s="213" t="str">
        <f aca="false">VLOOKUP(A339,Opérateur_Territoire!$B$2:$D$120,3,0)</f>
        <v>Vallée de la Moselle (secteur Chatel-Tonnoy) – Natura 2000</v>
      </c>
      <c r="D339" s="214" t="s">
        <v>988</v>
      </c>
      <c r="E339" s="215" t="s">
        <v>1313</v>
      </c>
      <c r="F339" s="216" t="n">
        <f aca="false">VLOOKUP(E339,'liste MAEC'!$A$2:$C$63,3,0)</f>
        <v>150</v>
      </c>
      <c r="G339" s="217"/>
      <c r="H339" s="217"/>
      <c r="I339" s="218" t="str">
        <f aca="false">IF(OR(ISERROR(H339*F339*5)=1,H339=""),"saisir la quantité (colonne H)",H339*F339*5)</f>
        <v>saisir la quantité (colonne H)</v>
      </c>
      <c r="J339" s="219" t="str">
        <f aca="false">IF(OR(LEFT(E339,3)="HBV",LEFT(E339,3)="PHY",E339="PRA2",LEFT(E339,2)="ZI"),"Saisir obligatoirement le nombre de demandeurs","")</f>
        <v/>
      </c>
    </row>
    <row r="340" customFormat="false" ht="28.35" hidden="false" customHeight="true" outlineLevel="0" collapsed="false">
      <c r="A340" s="211" t="str">
        <f aca="false">LEFT(D340,7)</f>
        <v>GE_MCTN</v>
      </c>
      <c r="B340" s="212" t="str">
        <f aca="false">VLOOKUP(A340,Opérateur_Territoire!$B$2:$D$120,2,0)</f>
        <v>CEN Lorraine</v>
      </c>
      <c r="C340" s="213" t="str">
        <f aca="false">VLOOKUP(A340,Opérateur_Territoire!$B$2:$D$120,3,0)</f>
        <v>Vallée de la Moselle (secteur Chatel-Tonnoy) – Natura 2000</v>
      </c>
      <c r="D340" s="214" t="s">
        <v>989</v>
      </c>
      <c r="E340" s="215" t="s">
        <v>1315</v>
      </c>
      <c r="F340" s="216" t="n">
        <f aca="false">VLOOKUP(E340,'liste MAEC'!$A$2:$C$63,3,0)</f>
        <v>201</v>
      </c>
      <c r="G340" s="217"/>
      <c r="H340" s="217"/>
      <c r="I340" s="218" t="str">
        <f aca="false">IF(OR(ISERROR(H340*F340*5)=1,H340=""),"saisir la quantité (colonne H)",H340*F340*5)</f>
        <v>saisir la quantité (colonne H)</v>
      </c>
      <c r="J340" s="219" t="str">
        <f aca="false">IF(OR(LEFT(E340,3)="HBV",LEFT(E340,3)="PHY",E340="PRA2",LEFT(E340,2)="ZI"),"Saisir obligatoirement le nombre de demandeurs","")</f>
        <v/>
      </c>
    </row>
    <row r="341" customFormat="false" ht="28.35" hidden="false" customHeight="true" outlineLevel="0" collapsed="false">
      <c r="A341" s="211" t="str">
        <f aca="false">LEFT(D341,7)</f>
        <v>GE_OBEN</v>
      </c>
      <c r="B341" s="212" t="str">
        <f aca="false">VLOOKUP(A341,Opérateur_Territoire!$B$2:$D$120,2,0)</f>
        <v>CEN Lorraine</v>
      </c>
      <c r="C341" s="213" t="str">
        <f aca="false">VLOOKUP(A341,Opérateur_Territoire!$B$2:$D$120,3,0)</f>
        <v>Pelouses à Obergailbach – Natura 2000</v>
      </c>
      <c r="D341" s="214" t="s">
        <v>990</v>
      </c>
      <c r="E341" s="215" t="s">
        <v>1293</v>
      </c>
      <c r="F341" s="216" t="n">
        <f aca="false">VLOOKUP(E341,'liste MAEC'!$A$2:$C$63,3,0)</f>
        <v>145</v>
      </c>
      <c r="G341" s="217"/>
      <c r="H341" s="217"/>
      <c r="I341" s="218" t="str">
        <f aca="false">IF(OR(ISERROR(H341*F341*5)=1,H341=""),"saisir la quantité (colonne H)",H341*F341*5)</f>
        <v>saisir la quantité (colonne H)</v>
      </c>
      <c r="J341" s="219" t="str">
        <f aca="false">IF(OR(LEFT(E341,3)="HBV",LEFT(E341,3)="PHY",E341="PRA2",LEFT(E341,2)="ZI"),"Saisir obligatoirement le nombre de demandeurs","")</f>
        <v/>
      </c>
    </row>
    <row r="342" customFormat="false" ht="28.35" hidden="false" customHeight="true" outlineLevel="0" collapsed="false">
      <c r="A342" s="211" t="str">
        <f aca="false">LEFT(D342,7)</f>
        <v>GE_OBEN</v>
      </c>
      <c r="B342" s="212" t="str">
        <f aca="false">VLOOKUP(A342,Opérateur_Territoire!$B$2:$D$120,2,0)</f>
        <v>CEN Lorraine</v>
      </c>
      <c r="C342" s="213" t="str">
        <f aca="false">VLOOKUP(A342,Opérateur_Territoire!$B$2:$D$120,3,0)</f>
        <v>Pelouses à Obergailbach – Natura 2000</v>
      </c>
      <c r="D342" s="214" t="s">
        <v>991</v>
      </c>
      <c r="E342" s="215" t="s">
        <v>1301</v>
      </c>
      <c r="F342" s="216" t="n">
        <f aca="false">VLOOKUP(E342,'liste MAEC'!$A$2:$C$63,3,0)</f>
        <v>254</v>
      </c>
      <c r="G342" s="217"/>
      <c r="H342" s="217"/>
      <c r="I342" s="218" t="str">
        <f aca="false">IF(OR(ISERROR(H342*F342*5)=1,H342=""),"saisir la quantité (colonne H)",H342*F342*5)</f>
        <v>saisir la quantité (colonne H)</v>
      </c>
      <c r="J342" s="219" t="str">
        <f aca="false">IF(OR(LEFT(E342,3)="HBV",LEFT(E342,3)="PHY",E342="PRA2",LEFT(E342,2)="ZI"),"Saisir obligatoirement le nombre de demandeurs","")</f>
        <v/>
      </c>
    </row>
    <row r="343" customFormat="false" ht="28.35" hidden="false" customHeight="true" outlineLevel="0" collapsed="false">
      <c r="A343" s="211" t="str">
        <f aca="false">LEFT(D343,7)</f>
        <v>GE_MLZN</v>
      </c>
      <c r="B343" s="212" t="str">
        <f aca="false">VLOOKUP(A343,Opérateur_Territoire!$B$2:$D$120,2,0)</f>
        <v>Grand Nancy</v>
      </c>
      <c r="C343" s="213" t="str">
        <f aca="false">VLOOKUP(A343,Opérateur_Territoire!$B$2:$D$120,3,0)</f>
        <v>Plateau de Malzéville – Natura 2000</v>
      </c>
      <c r="D343" s="214" t="s">
        <v>992</v>
      </c>
      <c r="E343" s="215" t="s">
        <v>1297</v>
      </c>
      <c r="F343" s="216" t="n">
        <f aca="false">VLOOKUP(E343,'liste MAEC'!$A$2:$C$63,3,0)</f>
        <v>200</v>
      </c>
      <c r="G343" s="217"/>
      <c r="H343" s="217"/>
      <c r="I343" s="218" t="str">
        <f aca="false">IF(OR(ISERROR(H343*F343*5)=1,H343=""),"saisir la quantité (colonne H)",H343*F343*5)</f>
        <v>saisir la quantité (colonne H)</v>
      </c>
      <c r="J343" s="219" t="str">
        <f aca="false">IF(OR(LEFT(E343,3)="HBV",LEFT(E343,3)="PHY",E343="PRA2",LEFT(E343,2)="ZI"),"Saisir obligatoirement le nombre de demandeurs","")</f>
        <v/>
      </c>
    </row>
    <row r="344" customFormat="false" ht="28.35" hidden="false" customHeight="true" outlineLevel="0" collapsed="false">
      <c r="A344" s="211" t="str">
        <f aca="false">LEFT(D344,7)</f>
        <v>GE_MLZN</v>
      </c>
      <c r="B344" s="212" t="str">
        <f aca="false">VLOOKUP(A344,Opérateur_Territoire!$B$2:$D$120,2,0)</f>
        <v>Grand Nancy</v>
      </c>
      <c r="C344" s="213" t="str">
        <f aca="false">VLOOKUP(A344,Opérateur_Territoire!$B$2:$D$120,3,0)</f>
        <v>Plateau de Malzéville – Natura 2000</v>
      </c>
      <c r="D344" s="214" t="s">
        <v>752</v>
      </c>
      <c r="E344" s="215" t="s">
        <v>1323</v>
      </c>
      <c r="F344" s="216" t="n">
        <f aca="false">VLOOKUP(E344,'liste MAEC'!$A$2:$C$63,3,0)</f>
        <v>51</v>
      </c>
      <c r="G344" s="217"/>
      <c r="H344" s="217"/>
      <c r="I344" s="218" t="str">
        <f aca="false">IF(OR(ISERROR(H344*F344*5)=1,H344=""),"saisir la quantité (colonne H)",H344*F344*5)</f>
        <v>saisir la quantité (colonne H)</v>
      </c>
      <c r="J344" s="219" t="str">
        <f aca="false">IF(OR(LEFT(E344,3)="HBV",LEFT(E344,3)="PHY",E344="PRA2",LEFT(E344,2)="ZI"),"Saisir obligatoirement le nombre de demandeurs","")</f>
        <v/>
      </c>
    </row>
    <row r="345" customFormat="false" ht="28.35" hidden="false" customHeight="true" outlineLevel="0" collapsed="false">
      <c r="A345" s="211" t="str">
        <f aca="false">LEFT(D345,7)</f>
        <v>GE_HL1N</v>
      </c>
      <c r="B345" s="212" t="str">
        <f aca="false">VLOOKUP(A345,Opérateur_Territoire!$B$2:$D$120,2,0)</f>
        <v>Haguenau</v>
      </c>
      <c r="C345" s="213" t="str">
        <f aca="false">VLOOKUP(A345,Opérateur_Territoire!$B$2:$D$120,3,0)</f>
        <v>Haguenau et la Lauter – Natura 2000 – Avifaune</v>
      </c>
      <c r="D345" s="214" t="s">
        <v>1188</v>
      </c>
      <c r="E345" s="215" t="s">
        <v>1282</v>
      </c>
      <c r="F345" s="216" t="n">
        <f aca="false">VLOOKUP(E345,'liste MAEC'!$A$2:$C$63,3,0)</f>
        <v>652</v>
      </c>
      <c r="G345" s="217"/>
      <c r="H345" s="217"/>
      <c r="I345" s="218" t="str">
        <f aca="false">IF(OR(ISERROR(H345*F345*5)=1,H345=""),"saisir la quantité (colonne H)",H345*F345*5)</f>
        <v>saisir la quantité (colonne H)</v>
      </c>
      <c r="J345" s="219" t="str">
        <f aca="false">IF(OR(LEFT(E345,3)="HBV",LEFT(E345,3)="PHY",E345="PRA2",LEFT(E345,2)="ZI"),"Saisir obligatoirement le nombre de demandeurs","")</f>
        <v/>
      </c>
    </row>
    <row r="346" customFormat="false" ht="28.35" hidden="false" customHeight="true" outlineLevel="0" collapsed="false">
      <c r="A346" s="211" t="str">
        <f aca="false">LEFT(D346,7)</f>
        <v>GE_HL1N</v>
      </c>
      <c r="B346" s="212" t="str">
        <f aca="false">VLOOKUP(A346,Opérateur_Territoire!$B$2:$D$120,2,0)</f>
        <v>Haguenau</v>
      </c>
      <c r="C346" s="213" t="str">
        <f aca="false">VLOOKUP(A346,Opérateur_Territoire!$B$2:$D$120,3,0)</f>
        <v>Haguenau et la Lauter – Natura 2000 – Avifaune</v>
      </c>
      <c r="D346" s="214" t="s">
        <v>993</v>
      </c>
      <c r="E346" s="215" t="s">
        <v>1297</v>
      </c>
      <c r="F346" s="216" t="n">
        <f aca="false">VLOOKUP(E346,'liste MAEC'!$A$2:$C$63,3,0)</f>
        <v>200</v>
      </c>
      <c r="G346" s="217"/>
      <c r="H346" s="217"/>
      <c r="I346" s="218" t="str">
        <f aca="false">IF(OR(ISERROR(H346*F346*5)=1,H346=""),"saisir la quantité (colonne H)",H346*F346*5)</f>
        <v>saisir la quantité (colonne H)</v>
      </c>
      <c r="J346" s="219" t="str">
        <f aca="false">IF(OR(LEFT(E346,3)="HBV",LEFT(E346,3)="PHY",E346="PRA2",LEFT(E346,2)="ZI"),"Saisir obligatoirement le nombre de demandeurs","")</f>
        <v/>
      </c>
    </row>
    <row r="347" customFormat="false" ht="28.35" hidden="false" customHeight="true" outlineLevel="0" collapsed="false">
      <c r="A347" s="211" t="str">
        <f aca="false">LEFT(D347,7)</f>
        <v>GE_HL1N</v>
      </c>
      <c r="B347" s="212" t="str">
        <f aca="false">VLOOKUP(A347,Opérateur_Territoire!$B$2:$D$120,2,0)</f>
        <v>Haguenau</v>
      </c>
      <c r="C347" s="213" t="str">
        <f aca="false">VLOOKUP(A347,Opérateur_Territoire!$B$2:$D$120,3,0)</f>
        <v>Haguenau et la Lauter – Natura 2000 – Avifaune</v>
      </c>
      <c r="D347" s="214" t="s">
        <v>994</v>
      </c>
      <c r="E347" s="215" t="s">
        <v>1301</v>
      </c>
      <c r="F347" s="216" t="n">
        <f aca="false">VLOOKUP(E347,'liste MAEC'!$A$2:$C$63,3,0)</f>
        <v>254</v>
      </c>
      <c r="G347" s="217"/>
      <c r="H347" s="217"/>
      <c r="I347" s="218" t="str">
        <f aca="false">IF(OR(ISERROR(H347*F347*5)=1,H347=""),"saisir la quantité (colonne H)",H347*F347*5)</f>
        <v>saisir la quantité (colonne H)</v>
      </c>
      <c r="J347" s="219" t="str">
        <f aca="false">IF(OR(LEFT(E347,3)="HBV",LEFT(E347,3)="PHY",E347="PRA2",LEFT(E347,2)="ZI"),"Saisir obligatoirement le nombre de demandeurs","")</f>
        <v/>
      </c>
    </row>
    <row r="348" customFormat="false" ht="28.35" hidden="false" customHeight="true" outlineLevel="0" collapsed="false">
      <c r="A348" s="211" t="str">
        <f aca="false">LEFT(D348,7)</f>
        <v>GE_HL1N</v>
      </c>
      <c r="B348" s="212" t="str">
        <f aca="false">VLOOKUP(A348,Opérateur_Territoire!$B$2:$D$120,2,0)</f>
        <v>Haguenau</v>
      </c>
      <c r="C348" s="213" t="str">
        <f aca="false">VLOOKUP(A348,Opérateur_Territoire!$B$2:$D$120,3,0)</f>
        <v>Haguenau et la Lauter – Natura 2000 – Avifaune</v>
      </c>
      <c r="D348" s="214" t="s">
        <v>995</v>
      </c>
      <c r="E348" s="215" t="s">
        <v>1313</v>
      </c>
      <c r="F348" s="216" t="n">
        <f aca="false">VLOOKUP(E348,'liste MAEC'!$A$2:$C$63,3,0)</f>
        <v>150</v>
      </c>
      <c r="G348" s="217"/>
      <c r="H348" s="217"/>
      <c r="I348" s="218" t="str">
        <f aca="false">IF(OR(ISERROR(H348*F348*5)=1,H348=""),"saisir la quantité (colonne H)",H348*F348*5)</f>
        <v>saisir la quantité (colonne H)</v>
      </c>
      <c r="J348" s="219" t="str">
        <f aca="false">IF(OR(LEFT(E348,3)="HBV",LEFT(E348,3)="PHY",E348="PRA2",LEFT(E348,2)="ZI"),"Saisir obligatoirement le nombre de demandeurs","")</f>
        <v/>
      </c>
    </row>
    <row r="349" customFormat="false" ht="28.35" hidden="false" customHeight="true" outlineLevel="0" collapsed="false">
      <c r="A349" s="211" t="str">
        <f aca="false">LEFT(D349,7)</f>
        <v>GE_HL2N</v>
      </c>
      <c r="B349" s="212" t="str">
        <f aca="false">VLOOKUP(A349,Opérateur_Territoire!$B$2:$D$120,2,0)</f>
        <v>Haguenau</v>
      </c>
      <c r="C349" s="213" t="str">
        <f aca="false">VLOOKUP(A349,Opérateur_Territoire!$B$2:$D$120,3,0)</f>
        <v>Haguenau et la Lauter – Natura 2000 – Azurés</v>
      </c>
      <c r="D349" s="214" t="s">
        <v>1189</v>
      </c>
      <c r="E349" s="215" t="s">
        <v>1282</v>
      </c>
      <c r="F349" s="216" t="n">
        <f aca="false">VLOOKUP(E349,'liste MAEC'!$A$2:$C$63,3,0)</f>
        <v>652</v>
      </c>
      <c r="G349" s="217"/>
      <c r="H349" s="217"/>
      <c r="I349" s="218" t="str">
        <f aca="false">IF(OR(ISERROR(H349*F349*5)=1,H349=""),"saisir la quantité (colonne H)",H349*F349*5)</f>
        <v>saisir la quantité (colonne H)</v>
      </c>
      <c r="J349" s="219" t="str">
        <f aca="false">IF(OR(LEFT(E349,3)="HBV",LEFT(E349,3)="PHY",E349="PRA2",LEFT(E349,2)="ZI"),"Saisir obligatoirement le nombre de demandeurs","")</f>
        <v/>
      </c>
    </row>
    <row r="350" customFormat="false" ht="28.35" hidden="false" customHeight="true" outlineLevel="0" collapsed="false">
      <c r="A350" s="211" t="str">
        <f aca="false">LEFT(D350,7)</f>
        <v>GE_HL2N</v>
      </c>
      <c r="B350" s="212" t="str">
        <f aca="false">VLOOKUP(A350,Opérateur_Territoire!$B$2:$D$120,2,0)</f>
        <v>Haguenau</v>
      </c>
      <c r="C350" s="213" t="str">
        <f aca="false">VLOOKUP(A350,Opérateur_Territoire!$B$2:$D$120,3,0)</f>
        <v>Haguenau et la Lauter – Natura 2000 – Azurés</v>
      </c>
      <c r="D350" s="214" t="s">
        <v>996</v>
      </c>
      <c r="E350" s="215" t="s">
        <v>1297</v>
      </c>
      <c r="F350" s="216" t="n">
        <f aca="false">VLOOKUP(E350,'liste MAEC'!$A$2:$C$63,3,0)</f>
        <v>200</v>
      </c>
      <c r="G350" s="217"/>
      <c r="H350" s="217"/>
      <c r="I350" s="218" t="str">
        <f aca="false">IF(OR(ISERROR(H350*F350*5)=1,H350=""),"saisir la quantité (colonne H)",H350*F350*5)</f>
        <v>saisir la quantité (colonne H)</v>
      </c>
      <c r="J350" s="219" t="str">
        <f aca="false">IF(OR(LEFT(E350,3)="HBV",LEFT(E350,3)="PHY",E350="PRA2",LEFT(E350,2)="ZI"),"Saisir obligatoirement le nombre de demandeurs","")</f>
        <v/>
      </c>
    </row>
    <row r="351" customFormat="false" ht="28.35" hidden="false" customHeight="true" outlineLevel="0" collapsed="false">
      <c r="A351" s="211" t="str">
        <f aca="false">LEFT(D351,7)</f>
        <v>GE_HL2N</v>
      </c>
      <c r="B351" s="212" t="str">
        <f aca="false">VLOOKUP(A351,Opérateur_Territoire!$B$2:$D$120,2,0)</f>
        <v>Haguenau</v>
      </c>
      <c r="C351" s="213" t="str">
        <f aca="false">VLOOKUP(A351,Opérateur_Territoire!$B$2:$D$120,3,0)</f>
        <v>Haguenau et la Lauter – Natura 2000 – Azurés</v>
      </c>
      <c r="D351" s="214" t="s">
        <v>997</v>
      </c>
      <c r="E351" s="215" t="s">
        <v>1313</v>
      </c>
      <c r="F351" s="216" t="n">
        <f aca="false">VLOOKUP(E351,'liste MAEC'!$A$2:$C$63,3,0)</f>
        <v>150</v>
      </c>
      <c r="G351" s="217"/>
      <c r="H351" s="217"/>
      <c r="I351" s="218" t="str">
        <f aca="false">IF(OR(ISERROR(H351*F351*5)=1,H351=""),"saisir la quantité (colonne H)",H351*F351*5)</f>
        <v>saisir la quantité (colonne H)</v>
      </c>
      <c r="J351" s="219" t="str">
        <f aca="false">IF(OR(LEFT(E351,3)="HBV",LEFT(E351,3)="PHY",E351="PRA2",LEFT(E351,2)="ZI"),"Saisir obligatoirement le nombre de demandeurs","")</f>
        <v/>
      </c>
    </row>
    <row r="352" customFormat="false" ht="28.35" hidden="false" customHeight="true" outlineLevel="0" collapsed="false">
      <c r="A352" s="211" t="str">
        <f aca="false">LEFT(D352,7)</f>
        <v>GE_211N</v>
      </c>
      <c r="B352" s="212" t="str">
        <f aca="false">VLOOKUP(A352,Opérateur_Territoire!$B$2:$D$120,2,0)</f>
        <v>LPO Champagne-Ardenne</v>
      </c>
      <c r="C352" s="213" t="str">
        <f aca="false">VLOOKUP(A352,Opérateur_Territoire!$B$2:$D$120,3,0)</f>
        <v>Etangs d’Argonne – Natura 2000</v>
      </c>
      <c r="D352" s="214" t="s">
        <v>1190</v>
      </c>
      <c r="E352" s="215" t="s">
        <v>1282</v>
      </c>
      <c r="F352" s="216" t="n">
        <f aca="false">VLOOKUP(E352,'liste MAEC'!$A$2:$C$63,3,0)</f>
        <v>652</v>
      </c>
      <c r="G352" s="217"/>
      <c r="H352" s="217"/>
      <c r="I352" s="218" t="str">
        <f aca="false">IF(OR(ISERROR(H352*F352*5)=1,H352=""),"saisir la quantité (colonne H)",H352*F352*5)</f>
        <v>saisir la quantité (colonne H)</v>
      </c>
      <c r="J352" s="219" t="str">
        <f aca="false">IF(OR(LEFT(E352,3)="HBV",LEFT(E352,3)="PHY",E352="PRA2",LEFT(E352,2)="ZI"),"Saisir obligatoirement le nombre de demandeurs","")</f>
        <v/>
      </c>
    </row>
    <row r="353" customFormat="false" ht="28.35" hidden="false" customHeight="true" outlineLevel="0" collapsed="false">
      <c r="A353" s="211" t="str">
        <f aca="false">LEFT(D353,7)</f>
        <v>GE_211N</v>
      </c>
      <c r="B353" s="212" t="str">
        <f aca="false">VLOOKUP(A353,Opérateur_Territoire!$B$2:$D$120,2,0)</f>
        <v>LPO Champagne-Ardenne</v>
      </c>
      <c r="C353" s="213" t="str">
        <f aca="false">VLOOKUP(A353,Opérateur_Territoire!$B$2:$D$120,3,0)</f>
        <v>Etangs d’Argonne – Natura 2000</v>
      </c>
      <c r="D353" s="214" t="s">
        <v>1191</v>
      </c>
      <c r="E353" s="215" t="s">
        <v>1285</v>
      </c>
      <c r="F353" s="216" t="n">
        <f aca="false">VLOOKUP(E353,'liste MAEC'!$A$2:$C$63,3,0)</f>
        <v>358</v>
      </c>
      <c r="G353" s="217"/>
      <c r="H353" s="217"/>
      <c r="I353" s="218" t="str">
        <f aca="false">IF(OR(ISERROR(H353*F353*5)=1,H353=""),"saisir la quantité (colonne H)",H353*F353*5)</f>
        <v>saisir la quantité (colonne H)</v>
      </c>
      <c r="J353" s="219" t="str">
        <f aca="false">IF(OR(LEFT(E353,3)="HBV",LEFT(E353,3)="PHY",E353="PRA2",LEFT(E353,2)="ZI"),"Saisir obligatoirement le nombre de demandeurs","")</f>
        <v/>
      </c>
    </row>
    <row r="354" customFormat="false" ht="28.35" hidden="false" customHeight="true" outlineLevel="0" collapsed="false">
      <c r="A354" s="211" t="str">
        <f aca="false">LEFT(D354,7)</f>
        <v>GE_211N</v>
      </c>
      <c r="B354" s="212" t="str">
        <f aca="false">VLOOKUP(A354,Opérateur_Territoire!$B$2:$D$120,2,0)</f>
        <v>LPO Champagne-Ardenne</v>
      </c>
      <c r="C354" s="213" t="str">
        <f aca="false">VLOOKUP(A354,Opérateur_Territoire!$B$2:$D$120,3,0)</f>
        <v>Etangs d’Argonne – Natura 2000</v>
      </c>
      <c r="D354" s="214" t="s">
        <v>998</v>
      </c>
      <c r="E354" s="215" t="s">
        <v>1289</v>
      </c>
      <c r="F354" s="216" t="n">
        <f aca="false">VLOOKUP(E354,'liste MAEC'!$A$2:$C$63,3,0)</f>
        <v>82</v>
      </c>
      <c r="G354" s="217"/>
      <c r="H354" s="217"/>
      <c r="I354" s="218" t="str">
        <f aca="false">IF(OR(ISERROR(H354*F354*5)=1,H354=""),"saisir la quantité (colonne H)",H354*F354*5)</f>
        <v>saisir la quantité (colonne H)</v>
      </c>
      <c r="J354" s="219" t="str">
        <f aca="false">IF(OR(LEFT(E354,3)="HBV",LEFT(E354,3)="PHY",E354="PRA2",LEFT(E354,2)="ZI"),"Saisir obligatoirement le nombre de demandeurs","")</f>
        <v/>
      </c>
    </row>
    <row r="355" customFormat="false" ht="28.35" hidden="false" customHeight="true" outlineLevel="0" collapsed="false">
      <c r="A355" s="211" t="str">
        <f aca="false">LEFT(D355,7)</f>
        <v>GE_211N</v>
      </c>
      <c r="B355" s="212" t="str">
        <f aca="false">VLOOKUP(A355,Opérateur_Territoire!$B$2:$D$120,2,0)</f>
        <v>LPO Champagne-Ardenne</v>
      </c>
      <c r="C355" s="213" t="str">
        <f aca="false">VLOOKUP(A355,Opérateur_Territoire!$B$2:$D$120,3,0)</f>
        <v>Etangs d’Argonne – Natura 2000</v>
      </c>
      <c r="D355" s="214" t="s">
        <v>999</v>
      </c>
      <c r="E355" s="215" t="s">
        <v>1293</v>
      </c>
      <c r="F355" s="216" t="n">
        <f aca="false">VLOOKUP(E355,'liste MAEC'!$A$2:$C$63,3,0)</f>
        <v>145</v>
      </c>
      <c r="G355" s="217"/>
      <c r="H355" s="217"/>
      <c r="I355" s="218" t="str">
        <f aca="false">IF(OR(ISERROR(H355*F355*5)=1,H355=""),"saisir la quantité (colonne H)",H355*F355*5)</f>
        <v>saisir la quantité (colonne H)</v>
      </c>
      <c r="J355" s="219" t="str">
        <f aca="false">IF(OR(LEFT(E355,3)="HBV",LEFT(E355,3)="PHY",E355="PRA2",LEFT(E355,2)="ZI"),"Saisir obligatoirement le nombre de demandeurs","")</f>
        <v/>
      </c>
    </row>
    <row r="356" customFormat="false" ht="28.35" hidden="false" customHeight="true" outlineLevel="0" collapsed="false">
      <c r="A356" s="211" t="str">
        <f aca="false">LEFT(D356,7)</f>
        <v>GE_211N</v>
      </c>
      <c r="B356" s="212" t="str">
        <f aca="false">VLOOKUP(A356,Opérateur_Territoire!$B$2:$D$120,2,0)</f>
        <v>LPO Champagne-Ardenne</v>
      </c>
      <c r="C356" s="213" t="str">
        <f aca="false">VLOOKUP(A356,Opérateur_Territoire!$B$2:$D$120,3,0)</f>
        <v>Etangs d’Argonne – Natura 2000</v>
      </c>
      <c r="D356" s="214" t="s">
        <v>1000</v>
      </c>
      <c r="E356" s="215" t="s">
        <v>1297</v>
      </c>
      <c r="F356" s="216" t="n">
        <f aca="false">VLOOKUP(E356,'liste MAEC'!$A$2:$C$63,3,0)</f>
        <v>200</v>
      </c>
      <c r="G356" s="217"/>
      <c r="H356" s="217"/>
      <c r="I356" s="218" t="str">
        <f aca="false">IF(OR(ISERROR(H356*F356*5)=1,H356=""),"saisir la quantité (colonne H)",H356*F356*5)</f>
        <v>saisir la quantité (colonne H)</v>
      </c>
      <c r="J356" s="219" t="str">
        <f aca="false">IF(OR(LEFT(E356,3)="HBV",LEFT(E356,3)="PHY",E356="PRA2",LEFT(E356,2)="ZI"),"Saisir obligatoirement le nombre de demandeurs","")</f>
        <v/>
      </c>
    </row>
    <row r="357" customFormat="false" ht="28.35" hidden="false" customHeight="true" outlineLevel="0" collapsed="false">
      <c r="A357" s="211" t="str">
        <f aca="false">LEFT(D357,7)</f>
        <v>GE_211N</v>
      </c>
      <c r="B357" s="212" t="str">
        <f aca="false">VLOOKUP(A357,Opérateur_Territoire!$B$2:$D$120,2,0)</f>
        <v>LPO Champagne-Ardenne</v>
      </c>
      <c r="C357" s="213" t="str">
        <f aca="false">VLOOKUP(A357,Opérateur_Territoire!$B$2:$D$120,3,0)</f>
        <v>Etangs d’Argonne – Natura 2000</v>
      </c>
      <c r="D357" s="214" t="s">
        <v>1001</v>
      </c>
      <c r="E357" s="215" t="s">
        <v>1301</v>
      </c>
      <c r="F357" s="216" t="n">
        <f aca="false">VLOOKUP(E357,'liste MAEC'!$A$2:$C$63,3,0)</f>
        <v>254</v>
      </c>
      <c r="G357" s="217"/>
      <c r="H357" s="217"/>
      <c r="I357" s="218" t="str">
        <f aca="false">IF(OR(ISERROR(H357*F357*5)=1,H357=""),"saisir la quantité (colonne H)",H357*F357*5)</f>
        <v>saisir la quantité (colonne H)</v>
      </c>
      <c r="J357" s="219" t="str">
        <f aca="false">IF(OR(LEFT(E357,3)="HBV",LEFT(E357,3)="PHY",E357="PRA2",LEFT(E357,2)="ZI"),"Saisir obligatoirement le nombre de demandeurs","")</f>
        <v/>
      </c>
    </row>
    <row r="358" customFormat="false" ht="28.35" hidden="false" customHeight="true" outlineLevel="0" collapsed="false">
      <c r="A358" s="211" t="str">
        <f aca="false">LEFT(D358,7)</f>
        <v>GE_211N</v>
      </c>
      <c r="B358" s="212" t="str">
        <f aca="false">VLOOKUP(A358,Opérateur_Territoire!$B$2:$D$120,2,0)</f>
        <v>LPO Champagne-Ardenne</v>
      </c>
      <c r="C358" s="213" t="str">
        <f aca="false">VLOOKUP(A358,Opérateur_Territoire!$B$2:$D$120,3,0)</f>
        <v>Etangs d’Argonne – Natura 2000</v>
      </c>
      <c r="D358" s="214" t="s">
        <v>1347</v>
      </c>
      <c r="E358" s="215" t="s">
        <v>1305</v>
      </c>
      <c r="F358" s="216" t="n">
        <f aca="false">VLOOKUP(E358,'liste MAEC'!$A$2:$C$63,3,0)</f>
        <v>800</v>
      </c>
      <c r="G358" s="217"/>
      <c r="H358" s="217"/>
      <c r="I358" s="218" t="str">
        <f aca="false">IF(OR(ISERROR(H358*F358*5)=1,H358=""),"saisir la quantité (colonne H)",H358*F358*5)</f>
        <v>saisir la quantité (colonne H)</v>
      </c>
      <c r="J358" s="219" t="str">
        <f aca="false">IF(OR(LEFT(E358,3)="HBV",LEFT(E358,3)="PHY",E358="PRA2",LEFT(E358,2)="ZI"),"Saisir obligatoirement le nombre de demandeurs","")</f>
        <v/>
      </c>
    </row>
    <row r="359" customFormat="false" ht="28.35" hidden="false" customHeight="true" outlineLevel="0" collapsed="false">
      <c r="A359" s="211" t="str">
        <f aca="false">LEFT(D359,7)</f>
        <v>GE_211N</v>
      </c>
      <c r="B359" s="212" t="str">
        <f aca="false">VLOOKUP(A359,Opérateur_Territoire!$B$2:$D$120,2,0)</f>
        <v>LPO Champagne-Ardenne</v>
      </c>
      <c r="C359" s="213" t="str">
        <f aca="false">VLOOKUP(A359,Opérateur_Territoire!$B$2:$D$120,3,0)</f>
        <v>Etangs d’Argonne – Natura 2000</v>
      </c>
      <c r="D359" s="214" t="s">
        <v>1348</v>
      </c>
      <c r="E359" s="215" t="s">
        <v>1309</v>
      </c>
      <c r="F359" s="216" t="n">
        <f aca="false">VLOOKUP(E359,'liste MAEC'!$A$2:$C$63,3,0)</f>
        <v>62</v>
      </c>
      <c r="G359" s="217"/>
      <c r="H359" s="217"/>
      <c r="I359" s="218" t="str">
        <f aca="false">IF(OR(ISERROR(H359*F359*5)=1,H359=""),"saisir la quantité (colonne H)",H359*F359*5)</f>
        <v>saisir la quantité (colonne H)</v>
      </c>
      <c r="J359" s="219" t="str">
        <f aca="false">IF(OR(LEFT(E359,3)="HBV",LEFT(E359,3)="PHY",E359="PRA2",LEFT(E359,2)="ZI"),"Saisir obligatoirement le nombre de demandeurs","")</f>
        <v/>
      </c>
    </row>
    <row r="360" customFormat="false" ht="28.35" hidden="false" customHeight="true" outlineLevel="0" collapsed="false">
      <c r="A360" s="211" t="str">
        <f aca="false">LEFT(D360,7)</f>
        <v>GE_211N</v>
      </c>
      <c r="B360" s="212" t="str">
        <f aca="false">VLOOKUP(A360,Opérateur_Territoire!$B$2:$D$120,2,0)</f>
        <v>LPO Champagne-Ardenne</v>
      </c>
      <c r="C360" s="213" t="str">
        <f aca="false">VLOOKUP(A360,Opérateur_Territoire!$B$2:$D$120,3,0)</f>
        <v>Etangs d’Argonne – Natura 2000</v>
      </c>
      <c r="D360" s="214" t="s">
        <v>1349</v>
      </c>
      <c r="E360" s="215" t="s">
        <v>1311</v>
      </c>
      <c r="F360" s="216" t="n">
        <f aca="false">VLOOKUP(E360,'liste MAEC'!$A$2:$C$63,3,0)</f>
        <v>1.6</v>
      </c>
      <c r="G360" s="217"/>
      <c r="H360" s="217"/>
      <c r="I360" s="218" t="str">
        <f aca="false">IF(OR(ISERROR(H360*F360*5)=1,H360=""),"saisir la quantité (colonne H)",H360*F360*5)</f>
        <v>saisir la quantité (colonne H)</v>
      </c>
      <c r="J360" s="219" t="str">
        <f aca="false">IF(OR(LEFT(E360,3)="HBV",LEFT(E360,3)="PHY",E360="PRA2",LEFT(E360,2)="ZI"),"Saisir obligatoirement le nombre de demandeurs","")</f>
        <v/>
      </c>
    </row>
    <row r="361" customFormat="false" ht="28.35" hidden="false" customHeight="true" outlineLevel="0" collapsed="false">
      <c r="A361" s="211" t="str">
        <f aca="false">LEFT(D361,7)</f>
        <v>GE_211N</v>
      </c>
      <c r="B361" s="212" t="str">
        <f aca="false">VLOOKUP(A361,Opérateur_Territoire!$B$2:$D$120,2,0)</f>
        <v>LPO Champagne-Ardenne</v>
      </c>
      <c r="C361" s="213" t="str">
        <f aca="false">VLOOKUP(A361,Opérateur_Territoire!$B$2:$D$120,3,0)</f>
        <v>Etangs d’Argonne – Natura 2000</v>
      </c>
      <c r="D361" s="214" t="s">
        <v>1002</v>
      </c>
      <c r="E361" s="215" t="s">
        <v>1313</v>
      </c>
      <c r="F361" s="216" t="n">
        <f aca="false">VLOOKUP(E361,'liste MAEC'!$A$2:$C$63,3,0)</f>
        <v>150</v>
      </c>
      <c r="G361" s="217"/>
      <c r="H361" s="217"/>
      <c r="I361" s="218" t="str">
        <f aca="false">IF(OR(ISERROR(H361*F361*5)=1,H361=""),"saisir la quantité (colonne H)",H361*F361*5)</f>
        <v>saisir la quantité (colonne H)</v>
      </c>
      <c r="J361" s="219" t="str">
        <f aca="false">IF(OR(LEFT(E361,3)="HBV",LEFT(E361,3)="PHY",E361="PRA2",LEFT(E361,2)="ZI"),"Saisir obligatoirement le nombre de demandeurs","")</f>
        <v/>
      </c>
    </row>
    <row r="362" customFormat="false" ht="28.35" hidden="false" customHeight="true" outlineLevel="0" collapsed="false">
      <c r="A362" s="211" t="str">
        <f aca="false">LEFT(D362,7)</f>
        <v>GE_211N</v>
      </c>
      <c r="B362" s="212" t="str">
        <f aca="false">VLOOKUP(A362,Opérateur_Territoire!$B$2:$D$120,2,0)</f>
        <v>LPO Champagne-Ardenne</v>
      </c>
      <c r="C362" s="213" t="str">
        <f aca="false">VLOOKUP(A362,Opérateur_Territoire!$B$2:$D$120,3,0)</f>
        <v>Etangs d’Argonne – Natura 2000</v>
      </c>
      <c r="D362" s="214" t="s">
        <v>1003</v>
      </c>
      <c r="E362" s="215" t="s">
        <v>1315</v>
      </c>
      <c r="F362" s="216" t="n">
        <f aca="false">VLOOKUP(E362,'liste MAEC'!$A$2:$C$63,3,0)</f>
        <v>201</v>
      </c>
      <c r="G362" s="217"/>
      <c r="H362" s="217"/>
      <c r="I362" s="218" t="str">
        <f aca="false">IF(OR(ISERROR(H362*F362*5)=1,H362=""),"saisir la quantité (colonne H)",H362*F362*5)</f>
        <v>saisir la quantité (colonne H)</v>
      </c>
      <c r="J362" s="219" t="str">
        <f aca="false">IF(OR(LEFT(E362,3)="HBV",LEFT(E362,3)="PHY",E362="PRA2",LEFT(E362,2)="ZI"),"Saisir obligatoirement le nombre de demandeurs","")</f>
        <v/>
      </c>
    </row>
    <row r="363" customFormat="false" ht="28.35" hidden="false" customHeight="true" outlineLevel="0" collapsed="false">
      <c r="A363" s="211" t="str">
        <f aca="false">LEFT(D363,7)</f>
        <v>GE_DERN</v>
      </c>
      <c r="B363" s="212" t="str">
        <f aca="false">VLOOKUP(A363,Opérateur_Territoire!$B$2:$D$120,2,0)</f>
        <v>LPO Champagne-Ardenne</v>
      </c>
      <c r="C363" s="213" t="str">
        <f aca="false">VLOOKUP(A363,Opérateur_Territoire!$B$2:$D$120,3,0)</f>
        <v>Herbages et cultures autour du lac du Der – Natura 2000</v>
      </c>
      <c r="D363" s="214" t="s">
        <v>1192</v>
      </c>
      <c r="E363" s="215" t="s">
        <v>1282</v>
      </c>
      <c r="F363" s="216" t="n">
        <f aca="false">VLOOKUP(E363,'liste MAEC'!$A$2:$C$63,3,0)</f>
        <v>652</v>
      </c>
      <c r="G363" s="217"/>
      <c r="H363" s="217"/>
      <c r="I363" s="218" t="str">
        <f aca="false">IF(OR(ISERROR(H363*F363*5)=1,H363=""),"saisir la quantité (colonne H)",H363*F363*5)</f>
        <v>saisir la quantité (colonne H)</v>
      </c>
      <c r="J363" s="219" t="str">
        <f aca="false">IF(OR(LEFT(E363,3)="HBV",LEFT(E363,3)="PHY",E363="PRA2",LEFT(E363,2)="ZI"),"Saisir obligatoirement le nombre de demandeurs","")</f>
        <v/>
      </c>
    </row>
    <row r="364" customFormat="false" ht="28.35" hidden="false" customHeight="true" outlineLevel="0" collapsed="false">
      <c r="A364" s="211" t="str">
        <f aca="false">LEFT(D364,7)</f>
        <v>GE_DERN</v>
      </c>
      <c r="B364" s="212" t="str">
        <f aca="false">VLOOKUP(A364,Opérateur_Territoire!$B$2:$D$120,2,0)</f>
        <v>LPO Champagne-Ardenne</v>
      </c>
      <c r="C364" s="213" t="str">
        <f aca="false">VLOOKUP(A364,Opérateur_Territoire!$B$2:$D$120,3,0)</f>
        <v>Herbages et cultures autour du lac du Der – Natura 2000</v>
      </c>
      <c r="D364" s="214" t="s">
        <v>1193</v>
      </c>
      <c r="E364" s="215" t="s">
        <v>1285</v>
      </c>
      <c r="F364" s="216" t="n">
        <f aca="false">VLOOKUP(E364,'liste MAEC'!$A$2:$C$63,3,0)</f>
        <v>358</v>
      </c>
      <c r="G364" s="217"/>
      <c r="H364" s="217"/>
      <c r="I364" s="218" t="str">
        <f aca="false">IF(OR(ISERROR(H364*F364*5)=1,H364=""),"saisir la quantité (colonne H)",H364*F364*5)</f>
        <v>saisir la quantité (colonne H)</v>
      </c>
      <c r="J364" s="219" t="str">
        <f aca="false">IF(OR(LEFT(E364,3)="HBV",LEFT(E364,3)="PHY",E364="PRA2",LEFT(E364,2)="ZI"),"Saisir obligatoirement le nombre de demandeurs","")</f>
        <v/>
      </c>
    </row>
    <row r="365" customFormat="false" ht="28.35" hidden="false" customHeight="true" outlineLevel="0" collapsed="false">
      <c r="A365" s="211" t="str">
        <f aca="false">LEFT(D365,7)</f>
        <v>GE_DERN</v>
      </c>
      <c r="B365" s="212" t="str">
        <f aca="false">VLOOKUP(A365,Opérateur_Territoire!$B$2:$D$120,2,0)</f>
        <v>LPO Champagne-Ardenne</v>
      </c>
      <c r="C365" s="213" t="str">
        <f aca="false">VLOOKUP(A365,Opérateur_Territoire!$B$2:$D$120,3,0)</f>
        <v>Herbages et cultures autour du lac du Der – Natura 2000</v>
      </c>
      <c r="D365" s="214" t="s">
        <v>1004</v>
      </c>
      <c r="E365" s="215" t="s">
        <v>1289</v>
      </c>
      <c r="F365" s="216" t="n">
        <f aca="false">VLOOKUP(E365,'liste MAEC'!$A$2:$C$63,3,0)</f>
        <v>82</v>
      </c>
      <c r="G365" s="217"/>
      <c r="H365" s="217"/>
      <c r="I365" s="218" t="str">
        <f aca="false">IF(OR(ISERROR(H365*F365*5)=1,H365=""),"saisir la quantité (colonne H)",H365*F365*5)</f>
        <v>saisir la quantité (colonne H)</v>
      </c>
      <c r="J365" s="219" t="str">
        <f aca="false">IF(OR(LEFT(E365,3)="HBV",LEFT(E365,3)="PHY",E365="PRA2",LEFT(E365,2)="ZI"),"Saisir obligatoirement le nombre de demandeurs","")</f>
        <v/>
      </c>
    </row>
    <row r="366" customFormat="false" ht="28.35" hidden="false" customHeight="true" outlineLevel="0" collapsed="false">
      <c r="A366" s="211" t="str">
        <f aca="false">LEFT(D366,7)</f>
        <v>GE_DERN</v>
      </c>
      <c r="B366" s="212" t="str">
        <f aca="false">VLOOKUP(A366,Opérateur_Territoire!$B$2:$D$120,2,0)</f>
        <v>LPO Champagne-Ardenne</v>
      </c>
      <c r="C366" s="213" t="str">
        <f aca="false">VLOOKUP(A366,Opérateur_Territoire!$B$2:$D$120,3,0)</f>
        <v>Herbages et cultures autour du lac du Der – Natura 2000</v>
      </c>
      <c r="D366" s="214" t="s">
        <v>1005</v>
      </c>
      <c r="E366" s="215" t="s">
        <v>1293</v>
      </c>
      <c r="F366" s="216" t="n">
        <f aca="false">VLOOKUP(E366,'liste MAEC'!$A$2:$C$63,3,0)</f>
        <v>145</v>
      </c>
      <c r="G366" s="217"/>
      <c r="H366" s="217"/>
      <c r="I366" s="218" t="str">
        <f aca="false">IF(OR(ISERROR(H366*F366*5)=1,H366=""),"saisir la quantité (colonne H)",H366*F366*5)</f>
        <v>saisir la quantité (colonne H)</v>
      </c>
      <c r="J366" s="219" t="str">
        <f aca="false">IF(OR(LEFT(E366,3)="HBV",LEFT(E366,3)="PHY",E366="PRA2",LEFT(E366,2)="ZI"),"Saisir obligatoirement le nombre de demandeurs","")</f>
        <v/>
      </c>
    </row>
    <row r="367" customFormat="false" ht="28.35" hidden="false" customHeight="true" outlineLevel="0" collapsed="false">
      <c r="A367" s="211" t="str">
        <f aca="false">LEFT(D367,7)</f>
        <v>GE_DERN</v>
      </c>
      <c r="B367" s="212" t="str">
        <f aca="false">VLOOKUP(A367,Opérateur_Territoire!$B$2:$D$120,2,0)</f>
        <v>LPO Champagne-Ardenne</v>
      </c>
      <c r="C367" s="213" t="str">
        <f aca="false">VLOOKUP(A367,Opérateur_Territoire!$B$2:$D$120,3,0)</f>
        <v>Herbages et cultures autour du lac du Der – Natura 2000</v>
      </c>
      <c r="D367" s="214" t="s">
        <v>1006</v>
      </c>
      <c r="E367" s="215" t="s">
        <v>1297</v>
      </c>
      <c r="F367" s="216" t="n">
        <f aca="false">VLOOKUP(E367,'liste MAEC'!$A$2:$C$63,3,0)</f>
        <v>200</v>
      </c>
      <c r="G367" s="217"/>
      <c r="H367" s="217"/>
      <c r="I367" s="218" t="str">
        <f aca="false">IF(OR(ISERROR(H367*F367*5)=1,H367=""),"saisir la quantité (colonne H)",H367*F367*5)</f>
        <v>saisir la quantité (colonne H)</v>
      </c>
      <c r="J367" s="219" t="str">
        <f aca="false">IF(OR(LEFT(E367,3)="HBV",LEFT(E367,3)="PHY",E367="PRA2",LEFT(E367,2)="ZI"),"Saisir obligatoirement le nombre de demandeurs","")</f>
        <v/>
      </c>
    </row>
    <row r="368" customFormat="false" ht="28.35" hidden="false" customHeight="true" outlineLevel="0" collapsed="false">
      <c r="A368" s="211" t="str">
        <f aca="false">LEFT(D368,7)</f>
        <v>GE_DERN</v>
      </c>
      <c r="B368" s="212" t="str">
        <f aca="false">VLOOKUP(A368,Opérateur_Territoire!$B$2:$D$120,2,0)</f>
        <v>LPO Champagne-Ardenne</v>
      </c>
      <c r="C368" s="213" t="str">
        <f aca="false">VLOOKUP(A368,Opérateur_Territoire!$B$2:$D$120,3,0)</f>
        <v>Herbages et cultures autour du lac du Der – Natura 2000</v>
      </c>
      <c r="D368" s="214" t="s">
        <v>1007</v>
      </c>
      <c r="E368" s="215" t="s">
        <v>1301</v>
      </c>
      <c r="F368" s="216" t="n">
        <f aca="false">VLOOKUP(E368,'liste MAEC'!$A$2:$C$63,3,0)</f>
        <v>254</v>
      </c>
      <c r="G368" s="217"/>
      <c r="H368" s="217"/>
      <c r="I368" s="218" t="str">
        <f aca="false">IF(OR(ISERROR(H368*F368*5)=1,H368=""),"saisir la quantité (colonne H)",H368*F368*5)</f>
        <v>saisir la quantité (colonne H)</v>
      </c>
      <c r="J368" s="219" t="str">
        <f aca="false">IF(OR(LEFT(E368,3)="HBV",LEFT(E368,3)="PHY",E368="PRA2",LEFT(E368,2)="ZI"),"Saisir obligatoirement le nombre de demandeurs","")</f>
        <v/>
      </c>
    </row>
    <row r="369" customFormat="false" ht="28.35" hidden="false" customHeight="true" outlineLevel="0" collapsed="false">
      <c r="A369" s="211" t="str">
        <f aca="false">LEFT(D369,7)</f>
        <v>GE_DERN</v>
      </c>
      <c r="B369" s="212" t="str">
        <f aca="false">VLOOKUP(A369,Opérateur_Territoire!$B$2:$D$120,2,0)</f>
        <v>LPO Champagne-Ardenne</v>
      </c>
      <c r="C369" s="213" t="str">
        <f aca="false">VLOOKUP(A369,Opérateur_Territoire!$B$2:$D$120,3,0)</f>
        <v>Herbages et cultures autour du lac du Der – Natura 2000</v>
      </c>
      <c r="D369" s="214" t="s">
        <v>1350</v>
      </c>
      <c r="E369" s="215" t="s">
        <v>1305</v>
      </c>
      <c r="F369" s="216" t="n">
        <f aca="false">VLOOKUP(E369,'liste MAEC'!$A$2:$C$63,3,0)</f>
        <v>800</v>
      </c>
      <c r="G369" s="217"/>
      <c r="H369" s="217"/>
      <c r="I369" s="218" t="str">
        <f aca="false">IF(OR(ISERROR(H369*F369*5)=1,H369=""),"saisir la quantité (colonne H)",H369*F369*5)</f>
        <v>saisir la quantité (colonne H)</v>
      </c>
      <c r="J369" s="219" t="str">
        <f aca="false">IF(OR(LEFT(E369,3)="HBV",LEFT(E369,3)="PHY",E369="PRA2",LEFT(E369,2)="ZI"),"Saisir obligatoirement le nombre de demandeurs","")</f>
        <v/>
      </c>
    </row>
    <row r="370" customFormat="false" ht="28.35" hidden="false" customHeight="true" outlineLevel="0" collapsed="false">
      <c r="A370" s="211" t="str">
        <f aca="false">LEFT(D370,7)</f>
        <v>GE_DERN</v>
      </c>
      <c r="B370" s="212" t="str">
        <f aca="false">VLOOKUP(A370,Opérateur_Territoire!$B$2:$D$120,2,0)</f>
        <v>LPO Champagne-Ardenne</v>
      </c>
      <c r="C370" s="213" t="str">
        <f aca="false">VLOOKUP(A370,Opérateur_Territoire!$B$2:$D$120,3,0)</f>
        <v>Herbages et cultures autour du lac du Der – Natura 2000</v>
      </c>
      <c r="D370" s="214" t="s">
        <v>1351</v>
      </c>
      <c r="E370" s="215" t="s">
        <v>1309</v>
      </c>
      <c r="F370" s="216" t="n">
        <f aca="false">VLOOKUP(E370,'liste MAEC'!$A$2:$C$63,3,0)</f>
        <v>62</v>
      </c>
      <c r="G370" s="217"/>
      <c r="H370" s="217"/>
      <c r="I370" s="218" t="str">
        <f aca="false">IF(OR(ISERROR(H370*F370*5)=1,H370=""),"saisir la quantité (colonne H)",H370*F370*5)</f>
        <v>saisir la quantité (colonne H)</v>
      </c>
      <c r="J370" s="219" t="str">
        <f aca="false">IF(OR(LEFT(E370,3)="HBV",LEFT(E370,3)="PHY",E370="PRA2",LEFT(E370,2)="ZI"),"Saisir obligatoirement le nombre de demandeurs","")</f>
        <v/>
      </c>
    </row>
    <row r="371" customFormat="false" ht="28.35" hidden="false" customHeight="true" outlineLevel="0" collapsed="false">
      <c r="A371" s="211" t="str">
        <f aca="false">LEFT(D371,7)</f>
        <v>GE_DERN</v>
      </c>
      <c r="B371" s="212" t="str">
        <f aca="false">VLOOKUP(A371,Opérateur_Territoire!$B$2:$D$120,2,0)</f>
        <v>LPO Champagne-Ardenne</v>
      </c>
      <c r="C371" s="213" t="str">
        <f aca="false">VLOOKUP(A371,Opérateur_Territoire!$B$2:$D$120,3,0)</f>
        <v>Herbages et cultures autour du lac du Der – Natura 2000</v>
      </c>
      <c r="D371" s="214" t="s">
        <v>1352</v>
      </c>
      <c r="E371" s="215" t="s">
        <v>1311</v>
      </c>
      <c r="F371" s="216" t="n">
        <f aca="false">VLOOKUP(E371,'liste MAEC'!$A$2:$C$63,3,0)</f>
        <v>1.6</v>
      </c>
      <c r="G371" s="217"/>
      <c r="H371" s="217"/>
      <c r="I371" s="218" t="str">
        <f aca="false">IF(OR(ISERROR(H371*F371*5)=1,H371=""),"saisir la quantité (colonne H)",H371*F371*5)</f>
        <v>saisir la quantité (colonne H)</v>
      </c>
      <c r="J371" s="219" t="str">
        <f aca="false">IF(OR(LEFT(E371,3)="HBV",LEFT(E371,3)="PHY",E371="PRA2",LEFT(E371,2)="ZI"),"Saisir obligatoirement le nombre de demandeurs","")</f>
        <v/>
      </c>
    </row>
    <row r="372" customFormat="false" ht="28.35" hidden="false" customHeight="true" outlineLevel="0" collapsed="false">
      <c r="A372" s="211" t="str">
        <f aca="false">LEFT(D372,7)</f>
        <v>GE_DERN</v>
      </c>
      <c r="B372" s="212" t="str">
        <f aca="false">VLOOKUP(A372,Opérateur_Territoire!$B$2:$D$120,2,0)</f>
        <v>LPO Champagne-Ardenne</v>
      </c>
      <c r="C372" s="213" t="str">
        <f aca="false">VLOOKUP(A372,Opérateur_Territoire!$B$2:$D$120,3,0)</f>
        <v>Herbages et cultures autour du lac du Der – Natura 2000</v>
      </c>
      <c r="D372" s="214" t="s">
        <v>1008</v>
      </c>
      <c r="E372" s="215" t="s">
        <v>1313</v>
      </c>
      <c r="F372" s="216" t="n">
        <f aca="false">VLOOKUP(E372,'liste MAEC'!$A$2:$C$63,3,0)</f>
        <v>150</v>
      </c>
      <c r="G372" s="217"/>
      <c r="H372" s="217"/>
      <c r="I372" s="218" t="str">
        <f aca="false">IF(OR(ISERROR(H372*F372*5)=1,H372=""),"saisir la quantité (colonne H)",H372*F372*5)</f>
        <v>saisir la quantité (colonne H)</v>
      </c>
      <c r="J372" s="219" t="str">
        <f aca="false">IF(OR(LEFT(E372,3)="HBV",LEFT(E372,3)="PHY",E372="PRA2",LEFT(E372,2)="ZI"),"Saisir obligatoirement le nombre de demandeurs","")</f>
        <v/>
      </c>
    </row>
    <row r="373" customFormat="false" ht="28.35" hidden="false" customHeight="true" outlineLevel="0" collapsed="false">
      <c r="A373" s="211" t="str">
        <f aca="false">LEFT(D373,7)</f>
        <v>GE_DERN</v>
      </c>
      <c r="B373" s="212" t="str">
        <f aca="false">VLOOKUP(A373,Opérateur_Territoire!$B$2:$D$120,2,0)</f>
        <v>LPO Champagne-Ardenne</v>
      </c>
      <c r="C373" s="213" t="str">
        <f aca="false">VLOOKUP(A373,Opérateur_Territoire!$B$2:$D$120,3,0)</f>
        <v>Herbages et cultures autour du lac du Der – Natura 2000</v>
      </c>
      <c r="D373" s="214" t="s">
        <v>1009</v>
      </c>
      <c r="E373" s="215" t="s">
        <v>1315</v>
      </c>
      <c r="F373" s="216" t="n">
        <f aca="false">VLOOKUP(E373,'liste MAEC'!$A$2:$C$63,3,0)</f>
        <v>201</v>
      </c>
      <c r="G373" s="217"/>
      <c r="H373" s="217"/>
      <c r="I373" s="218" t="str">
        <f aca="false">IF(OR(ISERROR(H373*F373*5)=1,H373=""),"saisir la quantité (colonne H)",H373*F373*5)</f>
        <v>saisir la quantité (colonne H)</v>
      </c>
      <c r="J373" s="219" t="str">
        <f aca="false">IF(OR(LEFT(E373,3)="HBV",LEFT(E373,3)="PHY",E373="PRA2",LEFT(E373,2)="ZI"),"Saisir obligatoirement le nombre de demandeurs","")</f>
        <v/>
      </c>
    </row>
    <row r="374" customFormat="false" ht="28.35" hidden="false" customHeight="true" outlineLevel="0" collapsed="false">
      <c r="A374" s="211" t="str">
        <f aca="false">LEFT(D374,7)</f>
        <v>GE_PPMN</v>
      </c>
      <c r="B374" s="212" t="str">
        <f aca="false">VLOOKUP(A374,Opérateur_Territoire!$B$2:$D$120,2,0)</f>
        <v>Metz Métropole</v>
      </c>
      <c r="C374" s="213" t="str">
        <f aca="false">VLOOKUP(A374,Opérateur_Territoire!$B$2:$D$120,3,0)</f>
        <v>Pelouses du Pays messin – Natura 2000</v>
      </c>
      <c r="D374" s="214" t="s">
        <v>1010</v>
      </c>
      <c r="E374" s="215" t="s">
        <v>1289</v>
      </c>
      <c r="F374" s="216" t="n">
        <f aca="false">VLOOKUP(E374,'liste MAEC'!$A$2:$C$63,3,0)</f>
        <v>82</v>
      </c>
      <c r="G374" s="217"/>
      <c r="H374" s="217"/>
      <c r="I374" s="218" t="str">
        <f aca="false">IF(OR(ISERROR(H374*F374*5)=1,H374=""),"saisir la quantité (colonne H)",H374*F374*5)</f>
        <v>saisir la quantité (colonne H)</v>
      </c>
      <c r="J374" s="219" t="str">
        <f aca="false">IF(OR(LEFT(E374,3)="HBV",LEFT(E374,3)="PHY",E374="PRA2",LEFT(E374,2)="ZI"),"Saisir obligatoirement le nombre de demandeurs","")</f>
        <v/>
      </c>
    </row>
    <row r="375" customFormat="false" ht="28.35" hidden="false" customHeight="true" outlineLevel="0" collapsed="false">
      <c r="A375" s="211" t="str">
        <f aca="false">LEFT(D375,7)</f>
        <v>GE_PPMN</v>
      </c>
      <c r="B375" s="212" t="str">
        <f aca="false">VLOOKUP(A375,Opérateur_Territoire!$B$2:$D$120,2,0)</f>
        <v>Metz Métropole</v>
      </c>
      <c r="C375" s="213" t="str">
        <f aca="false">VLOOKUP(A375,Opérateur_Territoire!$B$2:$D$120,3,0)</f>
        <v>Pelouses du Pays messin – Natura 2000</v>
      </c>
      <c r="D375" s="214" t="s">
        <v>753</v>
      </c>
      <c r="E375" s="215" t="s">
        <v>1323</v>
      </c>
      <c r="F375" s="216" t="n">
        <f aca="false">VLOOKUP(E375,'liste MAEC'!$A$2:$C$63,3,0)</f>
        <v>51</v>
      </c>
      <c r="G375" s="217"/>
      <c r="H375" s="217"/>
      <c r="I375" s="218" t="str">
        <f aca="false">IF(OR(ISERROR(H375*F375*5)=1,H375=""),"saisir la quantité (colonne H)",H375*F375*5)</f>
        <v>saisir la quantité (colonne H)</v>
      </c>
      <c r="J375" s="219" t="str">
        <f aca="false">IF(OR(LEFT(E375,3)="HBV",LEFT(E375,3)="PHY",E375="PRA2",LEFT(E375,2)="ZI"),"Saisir obligatoirement le nombre de demandeurs","")</f>
        <v/>
      </c>
    </row>
    <row r="376" customFormat="false" ht="28.35" hidden="false" customHeight="true" outlineLevel="0" collapsed="false">
      <c r="A376" s="211" t="str">
        <f aca="false">LEFT(D376,7)</f>
        <v>GE_PNF1</v>
      </c>
      <c r="B376" s="212" t="str">
        <f aca="false">VLOOKUP(A376,Opérateur_Territoire!$B$2:$D$120,2,0)</f>
        <v>Parc national de forêts</v>
      </c>
      <c r="C376" s="213" t="str">
        <f aca="false">VLOOKUP(A376,Opérateur_Territoire!$B$2:$D$120,3,0)</f>
        <v>Parc national de forêts</v>
      </c>
      <c r="D376" s="214" t="s">
        <v>1194</v>
      </c>
      <c r="E376" s="215" t="s">
        <v>1282</v>
      </c>
      <c r="F376" s="216" t="n">
        <f aca="false">VLOOKUP(E376,'liste MAEC'!$A$2:$C$63,3,0)</f>
        <v>652</v>
      </c>
      <c r="G376" s="217"/>
      <c r="H376" s="217"/>
      <c r="I376" s="218" t="str">
        <f aca="false">IF(OR(ISERROR(H376*F376*5)=1,H376=""),"saisir la quantité (colonne H)",H376*F376*5)</f>
        <v>saisir la quantité (colonne H)</v>
      </c>
      <c r="J376" s="219" t="str">
        <f aca="false">IF(OR(LEFT(E376,3)="HBV",LEFT(E376,3)="PHY",E376="PRA2",LEFT(E376,2)="ZI"),"Saisir obligatoirement le nombre de demandeurs","")</f>
        <v/>
      </c>
    </row>
    <row r="377" customFormat="false" ht="28.35" hidden="false" customHeight="true" outlineLevel="0" collapsed="false">
      <c r="A377" s="211" t="str">
        <f aca="false">LEFT(D377,7)</f>
        <v>GE_PNF1</v>
      </c>
      <c r="B377" s="212" t="str">
        <f aca="false">VLOOKUP(A377,Opérateur_Territoire!$B$2:$D$120,2,0)</f>
        <v>Parc national de forêts</v>
      </c>
      <c r="C377" s="213" t="str">
        <f aca="false">VLOOKUP(A377,Opérateur_Territoire!$B$2:$D$120,3,0)</f>
        <v>Parc national de forêts</v>
      </c>
      <c r="D377" s="214" t="s">
        <v>1195</v>
      </c>
      <c r="E377" s="215" t="s">
        <v>1285</v>
      </c>
      <c r="F377" s="216" t="n">
        <f aca="false">VLOOKUP(E377,'liste MAEC'!$A$2:$C$63,3,0)</f>
        <v>358</v>
      </c>
      <c r="G377" s="217"/>
      <c r="H377" s="217"/>
      <c r="I377" s="218" t="str">
        <f aca="false">IF(OR(ISERROR(H377*F377*5)=1,H377=""),"saisir la quantité (colonne H)",H377*F377*5)</f>
        <v>saisir la quantité (colonne H)</v>
      </c>
      <c r="J377" s="219" t="str">
        <f aca="false">IF(OR(LEFT(E377,3)="HBV",LEFT(E377,3)="PHY",E377="PRA2",LEFT(E377,2)="ZI"),"Saisir obligatoirement le nombre de demandeurs","")</f>
        <v/>
      </c>
    </row>
    <row r="378" customFormat="false" ht="28.35" hidden="false" customHeight="true" outlineLevel="0" collapsed="false">
      <c r="A378" s="211" t="str">
        <f aca="false">LEFT(D378,7)</f>
        <v>GE_PNF1</v>
      </c>
      <c r="B378" s="212" t="str">
        <f aca="false">VLOOKUP(A378,Opérateur_Territoire!$B$2:$D$120,2,0)</f>
        <v>Parc national de forêts</v>
      </c>
      <c r="C378" s="213" t="str">
        <f aca="false">VLOOKUP(A378,Opérateur_Territoire!$B$2:$D$120,3,0)</f>
        <v>Parc national de forêts</v>
      </c>
      <c r="D378" s="214" t="s">
        <v>1011</v>
      </c>
      <c r="E378" s="215" t="s">
        <v>1289</v>
      </c>
      <c r="F378" s="216" t="n">
        <f aca="false">VLOOKUP(E378,'liste MAEC'!$A$2:$C$63,3,0)</f>
        <v>82</v>
      </c>
      <c r="G378" s="217"/>
      <c r="H378" s="217"/>
      <c r="I378" s="218" t="str">
        <f aca="false">IF(OR(ISERROR(H378*F378*5)=1,H378=""),"saisir la quantité (colonne H)",H378*F378*5)</f>
        <v>saisir la quantité (colonne H)</v>
      </c>
      <c r="J378" s="219" t="str">
        <f aca="false">IF(OR(LEFT(E378,3)="HBV",LEFT(E378,3)="PHY",E378="PRA2",LEFT(E378,2)="ZI"),"Saisir obligatoirement le nombre de demandeurs","")</f>
        <v/>
      </c>
    </row>
    <row r="379" customFormat="false" ht="28.35" hidden="false" customHeight="true" outlineLevel="0" collapsed="false">
      <c r="A379" s="211" t="str">
        <f aca="false">LEFT(D379,7)</f>
        <v>GE_PNF1</v>
      </c>
      <c r="B379" s="212" t="str">
        <f aca="false">VLOOKUP(A379,Opérateur_Territoire!$B$2:$D$120,2,0)</f>
        <v>Parc national de forêts</v>
      </c>
      <c r="C379" s="213" t="str">
        <f aca="false">VLOOKUP(A379,Opérateur_Territoire!$B$2:$D$120,3,0)</f>
        <v>Parc national de forêts</v>
      </c>
      <c r="D379" s="214" t="s">
        <v>1012</v>
      </c>
      <c r="E379" s="215" t="s">
        <v>1293</v>
      </c>
      <c r="F379" s="216" t="n">
        <f aca="false">VLOOKUP(E379,'liste MAEC'!$A$2:$C$63,3,0)</f>
        <v>145</v>
      </c>
      <c r="G379" s="217"/>
      <c r="H379" s="217"/>
      <c r="I379" s="218" t="str">
        <f aca="false">IF(OR(ISERROR(H379*F379*5)=1,H379=""),"saisir la quantité (colonne H)",H379*F379*5)</f>
        <v>saisir la quantité (colonne H)</v>
      </c>
      <c r="J379" s="219" t="str">
        <f aca="false">IF(OR(LEFT(E379,3)="HBV",LEFT(E379,3)="PHY",E379="PRA2",LEFT(E379,2)="ZI"),"Saisir obligatoirement le nombre de demandeurs","")</f>
        <v/>
      </c>
    </row>
    <row r="380" customFormat="false" ht="28.35" hidden="false" customHeight="true" outlineLevel="0" collapsed="false">
      <c r="A380" s="211" t="str">
        <f aca="false">LEFT(D380,7)</f>
        <v>GE_PNF1</v>
      </c>
      <c r="B380" s="212" t="str">
        <f aca="false">VLOOKUP(A380,Opérateur_Territoire!$B$2:$D$120,2,0)</f>
        <v>Parc national de forêts</v>
      </c>
      <c r="C380" s="213" t="str">
        <f aca="false">VLOOKUP(A380,Opérateur_Territoire!$B$2:$D$120,3,0)</f>
        <v>Parc national de forêts</v>
      </c>
      <c r="D380" s="214" t="s">
        <v>1013</v>
      </c>
      <c r="E380" s="215" t="s">
        <v>1297</v>
      </c>
      <c r="F380" s="216" t="n">
        <f aca="false">VLOOKUP(E380,'liste MAEC'!$A$2:$C$63,3,0)</f>
        <v>200</v>
      </c>
      <c r="G380" s="217"/>
      <c r="H380" s="217"/>
      <c r="I380" s="218" t="str">
        <f aca="false">IF(OR(ISERROR(H380*F380*5)=1,H380=""),"saisir la quantité (colonne H)",H380*F380*5)</f>
        <v>saisir la quantité (colonne H)</v>
      </c>
      <c r="J380" s="219" t="str">
        <f aca="false">IF(OR(LEFT(E380,3)="HBV",LEFT(E380,3)="PHY",E380="PRA2",LEFT(E380,2)="ZI"),"Saisir obligatoirement le nombre de demandeurs","")</f>
        <v/>
      </c>
    </row>
    <row r="381" customFormat="false" ht="28.35" hidden="false" customHeight="true" outlineLevel="0" collapsed="false">
      <c r="A381" s="211" t="str">
        <f aca="false">LEFT(D381,7)</f>
        <v>GE_PNF1</v>
      </c>
      <c r="B381" s="212" t="str">
        <f aca="false">VLOOKUP(A381,Opérateur_Territoire!$B$2:$D$120,2,0)</f>
        <v>Parc national de forêts</v>
      </c>
      <c r="C381" s="213" t="str">
        <f aca="false">VLOOKUP(A381,Opérateur_Territoire!$B$2:$D$120,3,0)</f>
        <v>Parc national de forêts</v>
      </c>
      <c r="D381" s="214" t="s">
        <v>1014</v>
      </c>
      <c r="E381" s="215" t="s">
        <v>1301</v>
      </c>
      <c r="F381" s="216" t="n">
        <f aca="false">VLOOKUP(E381,'liste MAEC'!$A$2:$C$63,3,0)</f>
        <v>254</v>
      </c>
      <c r="G381" s="217"/>
      <c r="H381" s="217"/>
      <c r="I381" s="218" t="str">
        <f aca="false">IF(OR(ISERROR(H381*F381*5)=1,H381=""),"saisir la quantité (colonne H)",H381*F381*5)</f>
        <v>saisir la quantité (colonne H)</v>
      </c>
      <c r="J381" s="219" t="str">
        <f aca="false">IF(OR(LEFT(E381,3)="HBV",LEFT(E381,3)="PHY",E381="PRA2",LEFT(E381,2)="ZI"),"Saisir obligatoirement le nombre de demandeurs","")</f>
        <v/>
      </c>
    </row>
    <row r="382" customFormat="false" ht="28.35" hidden="false" customHeight="true" outlineLevel="0" collapsed="false">
      <c r="A382" s="211" t="str">
        <f aca="false">LEFT(D382,7)</f>
        <v>GE_PNF1</v>
      </c>
      <c r="B382" s="212" t="str">
        <f aca="false">VLOOKUP(A382,Opérateur_Territoire!$B$2:$D$120,2,0)</f>
        <v>Parc national de forêts</v>
      </c>
      <c r="C382" s="213" t="str">
        <f aca="false">VLOOKUP(A382,Opérateur_Territoire!$B$2:$D$120,3,0)</f>
        <v>Parc national de forêts</v>
      </c>
      <c r="D382" s="214" t="s">
        <v>1015</v>
      </c>
      <c r="E382" s="215" t="s">
        <v>1313</v>
      </c>
      <c r="F382" s="216" t="n">
        <f aca="false">VLOOKUP(E382,'liste MAEC'!$A$2:$C$63,3,0)</f>
        <v>150</v>
      </c>
      <c r="G382" s="217"/>
      <c r="H382" s="217"/>
      <c r="I382" s="218" t="str">
        <f aca="false">IF(OR(ISERROR(H382*F382*5)=1,H382=""),"saisir la quantité (colonne H)",H382*F382*5)</f>
        <v>saisir la quantité (colonne H)</v>
      </c>
      <c r="J382" s="219" t="str">
        <f aca="false">IF(OR(LEFT(E382,3)="HBV",LEFT(E382,3)="PHY",E382="PRA2",LEFT(E382,2)="ZI"),"Saisir obligatoirement le nombre de demandeurs","")</f>
        <v/>
      </c>
    </row>
    <row r="383" customFormat="false" ht="28.35" hidden="false" customHeight="true" outlineLevel="0" collapsed="false">
      <c r="A383" s="211" t="str">
        <f aca="false">LEFT(D383,7)</f>
        <v>GE_PNF1</v>
      </c>
      <c r="B383" s="212" t="str">
        <f aca="false">VLOOKUP(A383,Opérateur_Territoire!$B$2:$D$120,2,0)</f>
        <v>Parc national de forêts</v>
      </c>
      <c r="C383" s="213" t="str">
        <f aca="false">VLOOKUP(A383,Opérateur_Territoire!$B$2:$D$120,3,0)</f>
        <v>Parc national de forêts</v>
      </c>
      <c r="D383" s="214" t="s">
        <v>1016</v>
      </c>
      <c r="E383" s="215" t="s">
        <v>1315</v>
      </c>
      <c r="F383" s="216" t="n">
        <f aca="false">VLOOKUP(E383,'liste MAEC'!$A$2:$C$63,3,0)</f>
        <v>201</v>
      </c>
      <c r="G383" s="217"/>
      <c r="H383" s="217"/>
      <c r="I383" s="218" t="str">
        <f aca="false">IF(OR(ISERROR(H383*F383*5)=1,H383=""),"saisir la quantité (colonne H)",H383*F383*5)</f>
        <v>saisir la quantité (colonne H)</v>
      </c>
      <c r="J383" s="219" t="str">
        <f aca="false">IF(OR(LEFT(E383,3)="HBV",LEFT(E383,3)="PHY",E383="PRA2",LEFT(E383,2)="ZI"),"Saisir obligatoirement le nombre de demandeurs","")</f>
        <v/>
      </c>
    </row>
    <row r="384" customFormat="false" ht="28.35" hidden="false" customHeight="true" outlineLevel="0" collapsed="false">
      <c r="A384" s="211" t="str">
        <f aca="false">LEFT(D384,7)</f>
        <v>GE_PNF1</v>
      </c>
      <c r="B384" s="212" t="str">
        <f aca="false">VLOOKUP(A384,Opérateur_Territoire!$B$2:$D$120,2,0)</f>
        <v>Parc national de forêts</v>
      </c>
      <c r="C384" s="213" t="str">
        <f aca="false">VLOOKUP(A384,Opérateur_Territoire!$B$2:$D$120,3,0)</f>
        <v>Parc national de forêts</v>
      </c>
      <c r="D384" s="214" t="s">
        <v>754</v>
      </c>
      <c r="E384" s="215" t="s">
        <v>1321</v>
      </c>
      <c r="F384" s="216" t="n">
        <f aca="false">VLOOKUP(E384,'liste MAEC'!$A$2:$C$63,3,0)</f>
        <v>204</v>
      </c>
      <c r="G384" s="217"/>
      <c r="H384" s="217"/>
      <c r="I384" s="218" t="str">
        <f aca="false">IF(OR(ISERROR(H384*F384*5)=1,H384=""),"saisir la quantité (colonne H)",H384*F384*5)</f>
        <v>saisir la quantité (colonne H)</v>
      </c>
      <c r="J384" s="219" t="str">
        <f aca="false">IF(OR(LEFT(E384,3)="HBV",LEFT(E384,3)="PHY",E384="PRA2",LEFT(E384,2)="ZI"),"Saisir obligatoirement le nombre de demandeurs","")</f>
        <v/>
      </c>
    </row>
    <row r="385" customFormat="false" ht="28.35" hidden="false" customHeight="true" outlineLevel="0" collapsed="false">
      <c r="A385" s="211" t="str">
        <f aca="false">LEFT(D385,7)</f>
        <v>GE_PNF1</v>
      </c>
      <c r="B385" s="212" t="str">
        <f aca="false">VLOOKUP(A385,Opérateur_Territoire!$B$2:$D$120,2,0)</f>
        <v>Parc national de forêts</v>
      </c>
      <c r="C385" s="213" t="str">
        <f aca="false">VLOOKUP(A385,Opérateur_Territoire!$B$2:$D$120,3,0)</f>
        <v>Parc national de forêts</v>
      </c>
      <c r="D385" s="214" t="s">
        <v>755</v>
      </c>
      <c r="E385" s="215" t="s">
        <v>1323</v>
      </c>
      <c r="F385" s="216" t="n">
        <f aca="false">VLOOKUP(E385,'liste MAEC'!$A$2:$C$63,3,0)</f>
        <v>51</v>
      </c>
      <c r="G385" s="217"/>
      <c r="H385" s="217"/>
      <c r="I385" s="218" t="str">
        <f aca="false">IF(OR(ISERROR(H385*F385*5)=1,H385=""),"saisir la quantité (colonne H)",H385*F385*5)</f>
        <v>saisir la quantité (colonne H)</v>
      </c>
      <c r="J385" s="219" t="str">
        <f aca="false">IF(OR(LEFT(E385,3)="HBV",LEFT(E385,3)="PHY",E385="PRA2",LEFT(E385,2)="ZI"),"Saisir obligatoirement le nombre de demandeurs","")</f>
        <v/>
      </c>
    </row>
    <row r="386" customFormat="false" ht="28.35" hidden="false" customHeight="true" outlineLevel="0" collapsed="false">
      <c r="A386" s="211" t="str">
        <f aca="false">LEFT(D386,7)</f>
        <v>GE_PNFN</v>
      </c>
      <c r="B386" s="212" t="str">
        <f aca="false">VLOOKUP(A386,Opérateur_Territoire!$B$2:$D$120,2,0)</f>
        <v>Parc national de forêts</v>
      </c>
      <c r="C386" s="213" t="str">
        <f aca="false">VLOOKUP(A386,Opérateur_Territoire!$B$2:$D$120,3,0)</f>
        <v>Parc national de forêts – Natura 2000</v>
      </c>
      <c r="D386" s="214" t="s">
        <v>1196</v>
      </c>
      <c r="E386" s="215" t="s">
        <v>1282</v>
      </c>
      <c r="F386" s="216" t="n">
        <f aca="false">VLOOKUP(E386,'liste MAEC'!$A$2:$C$63,3,0)</f>
        <v>652</v>
      </c>
      <c r="G386" s="217"/>
      <c r="H386" s="217"/>
      <c r="I386" s="218" t="str">
        <f aca="false">IF(OR(ISERROR(H386*F386*5)=1,H386=""),"saisir la quantité (colonne H)",H386*F386*5)</f>
        <v>saisir la quantité (colonne H)</v>
      </c>
      <c r="J386" s="219" t="str">
        <f aca="false">IF(OR(LEFT(E386,3)="HBV",LEFT(E386,3)="PHY",E386="PRA2",LEFT(E386,2)="ZI"),"Saisir obligatoirement le nombre de demandeurs","")</f>
        <v/>
      </c>
    </row>
    <row r="387" customFormat="false" ht="28.35" hidden="false" customHeight="true" outlineLevel="0" collapsed="false">
      <c r="A387" s="211" t="str">
        <f aca="false">LEFT(D387,7)</f>
        <v>GE_PNFN</v>
      </c>
      <c r="B387" s="212" t="str">
        <f aca="false">VLOOKUP(A387,Opérateur_Territoire!$B$2:$D$120,2,0)</f>
        <v>Parc national de forêts</v>
      </c>
      <c r="C387" s="213" t="str">
        <f aca="false">VLOOKUP(A387,Opérateur_Territoire!$B$2:$D$120,3,0)</f>
        <v>Parc national de forêts – Natura 2000</v>
      </c>
      <c r="D387" s="214" t="s">
        <v>1197</v>
      </c>
      <c r="E387" s="215" t="s">
        <v>1285</v>
      </c>
      <c r="F387" s="216" t="n">
        <f aca="false">VLOOKUP(E387,'liste MAEC'!$A$2:$C$63,3,0)</f>
        <v>358</v>
      </c>
      <c r="G387" s="217"/>
      <c r="H387" s="217"/>
      <c r="I387" s="218" t="str">
        <f aca="false">IF(OR(ISERROR(H387*F387*5)=1,H387=""),"saisir la quantité (colonne H)",H387*F387*5)</f>
        <v>saisir la quantité (colonne H)</v>
      </c>
      <c r="J387" s="219" t="str">
        <f aca="false">IF(OR(LEFT(E387,3)="HBV",LEFT(E387,3)="PHY",E387="PRA2",LEFT(E387,2)="ZI"),"Saisir obligatoirement le nombre de demandeurs","")</f>
        <v/>
      </c>
    </row>
    <row r="388" customFormat="false" ht="28.35" hidden="false" customHeight="true" outlineLevel="0" collapsed="false">
      <c r="A388" s="211" t="str">
        <f aca="false">LEFT(D388,7)</f>
        <v>GE_PNFN</v>
      </c>
      <c r="B388" s="212" t="str">
        <f aca="false">VLOOKUP(A388,Opérateur_Territoire!$B$2:$D$120,2,0)</f>
        <v>Parc national de forêts</v>
      </c>
      <c r="C388" s="213" t="str">
        <f aca="false">VLOOKUP(A388,Opérateur_Territoire!$B$2:$D$120,3,0)</f>
        <v>Parc national de forêts – Natura 2000</v>
      </c>
      <c r="D388" s="214" t="s">
        <v>1017</v>
      </c>
      <c r="E388" s="215" t="s">
        <v>1289</v>
      </c>
      <c r="F388" s="216" t="n">
        <f aca="false">VLOOKUP(E388,'liste MAEC'!$A$2:$C$63,3,0)</f>
        <v>82</v>
      </c>
      <c r="G388" s="217"/>
      <c r="H388" s="217"/>
      <c r="I388" s="218" t="str">
        <f aca="false">IF(OR(ISERROR(H388*F388*5)=1,H388=""),"saisir la quantité (colonne H)",H388*F388*5)</f>
        <v>saisir la quantité (colonne H)</v>
      </c>
      <c r="J388" s="219" t="str">
        <f aca="false">IF(OR(LEFT(E388,3)="HBV",LEFT(E388,3)="PHY",E388="PRA2",LEFT(E388,2)="ZI"),"Saisir obligatoirement le nombre de demandeurs","")</f>
        <v/>
      </c>
    </row>
    <row r="389" customFormat="false" ht="28.35" hidden="false" customHeight="true" outlineLevel="0" collapsed="false">
      <c r="A389" s="211" t="str">
        <f aca="false">LEFT(D389,7)</f>
        <v>GE_PNFN</v>
      </c>
      <c r="B389" s="212" t="str">
        <f aca="false">VLOOKUP(A389,Opérateur_Territoire!$B$2:$D$120,2,0)</f>
        <v>Parc national de forêts</v>
      </c>
      <c r="C389" s="213" t="str">
        <f aca="false">VLOOKUP(A389,Opérateur_Territoire!$B$2:$D$120,3,0)</f>
        <v>Parc national de forêts – Natura 2000</v>
      </c>
      <c r="D389" s="214" t="s">
        <v>1018</v>
      </c>
      <c r="E389" s="215" t="s">
        <v>1293</v>
      </c>
      <c r="F389" s="216" t="n">
        <f aca="false">VLOOKUP(E389,'liste MAEC'!$A$2:$C$63,3,0)</f>
        <v>145</v>
      </c>
      <c r="G389" s="217"/>
      <c r="H389" s="217"/>
      <c r="I389" s="218" t="str">
        <f aca="false">IF(OR(ISERROR(H389*F389*5)=1,H389=""),"saisir la quantité (colonne H)",H389*F389*5)</f>
        <v>saisir la quantité (colonne H)</v>
      </c>
      <c r="J389" s="219" t="str">
        <f aca="false">IF(OR(LEFT(E389,3)="HBV",LEFT(E389,3)="PHY",E389="PRA2",LEFT(E389,2)="ZI"),"Saisir obligatoirement le nombre de demandeurs","")</f>
        <v/>
      </c>
    </row>
    <row r="390" customFormat="false" ht="28.35" hidden="false" customHeight="true" outlineLevel="0" collapsed="false">
      <c r="A390" s="211" t="str">
        <f aca="false">LEFT(D390,7)</f>
        <v>GE_PNFN</v>
      </c>
      <c r="B390" s="212" t="str">
        <f aca="false">VLOOKUP(A390,Opérateur_Territoire!$B$2:$D$120,2,0)</f>
        <v>Parc national de forêts</v>
      </c>
      <c r="C390" s="213" t="str">
        <f aca="false">VLOOKUP(A390,Opérateur_Territoire!$B$2:$D$120,3,0)</f>
        <v>Parc national de forêts – Natura 2000</v>
      </c>
      <c r="D390" s="214" t="s">
        <v>1019</v>
      </c>
      <c r="E390" s="215" t="s">
        <v>1297</v>
      </c>
      <c r="F390" s="216" t="n">
        <f aca="false">VLOOKUP(E390,'liste MAEC'!$A$2:$C$63,3,0)</f>
        <v>200</v>
      </c>
      <c r="G390" s="217"/>
      <c r="H390" s="217"/>
      <c r="I390" s="218" t="str">
        <f aca="false">IF(OR(ISERROR(H390*F390*5)=1,H390=""),"saisir la quantité (colonne H)",H390*F390*5)</f>
        <v>saisir la quantité (colonne H)</v>
      </c>
      <c r="J390" s="219" t="str">
        <f aca="false">IF(OR(LEFT(E390,3)="HBV",LEFT(E390,3)="PHY",E390="PRA2",LEFT(E390,2)="ZI"),"Saisir obligatoirement le nombre de demandeurs","")</f>
        <v/>
      </c>
    </row>
    <row r="391" customFormat="false" ht="28.35" hidden="false" customHeight="true" outlineLevel="0" collapsed="false">
      <c r="A391" s="211" t="str">
        <f aca="false">LEFT(D391,7)</f>
        <v>GE_PNFN</v>
      </c>
      <c r="B391" s="212" t="str">
        <f aca="false">VLOOKUP(A391,Opérateur_Territoire!$B$2:$D$120,2,0)</f>
        <v>Parc national de forêts</v>
      </c>
      <c r="C391" s="213" t="str">
        <f aca="false">VLOOKUP(A391,Opérateur_Territoire!$B$2:$D$120,3,0)</f>
        <v>Parc national de forêts – Natura 2000</v>
      </c>
      <c r="D391" s="214" t="s">
        <v>1020</v>
      </c>
      <c r="E391" s="215" t="s">
        <v>1301</v>
      </c>
      <c r="F391" s="216" t="n">
        <f aca="false">VLOOKUP(E391,'liste MAEC'!$A$2:$C$63,3,0)</f>
        <v>254</v>
      </c>
      <c r="G391" s="217"/>
      <c r="H391" s="217"/>
      <c r="I391" s="218" t="str">
        <f aca="false">IF(OR(ISERROR(H391*F391*5)=1,H391=""),"saisir la quantité (colonne H)",H391*F391*5)</f>
        <v>saisir la quantité (colonne H)</v>
      </c>
      <c r="J391" s="219" t="str">
        <f aca="false">IF(OR(LEFT(E391,3)="HBV",LEFT(E391,3)="PHY",E391="PRA2",LEFT(E391,2)="ZI"),"Saisir obligatoirement le nombre de demandeurs","")</f>
        <v/>
      </c>
    </row>
    <row r="392" customFormat="false" ht="28.35" hidden="false" customHeight="true" outlineLevel="0" collapsed="false">
      <c r="A392" s="211" t="str">
        <f aca="false">LEFT(D392,7)</f>
        <v>GE_PNFN</v>
      </c>
      <c r="B392" s="212" t="str">
        <f aca="false">VLOOKUP(A392,Opérateur_Territoire!$B$2:$D$120,2,0)</f>
        <v>Parc national de forêts</v>
      </c>
      <c r="C392" s="213" t="str">
        <f aca="false">VLOOKUP(A392,Opérateur_Territoire!$B$2:$D$120,3,0)</f>
        <v>Parc national de forêts – Natura 2000</v>
      </c>
      <c r="D392" s="214" t="s">
        <v>1021</v>
      </c>
      <c r="E392" s="215" t="s">
        <v>1313</v>
      </c>
      <c r="F392" s="216" t="n">
        <f aca="false">VLOOKUP(E392,'liste MAEC'!$A$2:$C$63,3,0)</f>
        <v>150</v>
      </c>
      <c r="G392" s="217"/>
      <c r="H392" s="217"/>
      <c r="I392" s="218" t="str">
        <f aca="false">IF(OR(ISERROR(H392*F392*5)=1,H392=""),"saisir la quantité (colonne H)",H392*F392*5)</f>
        <v>saisir la quantité (colonne H)</v>
      </c>
      <c r="J392" s="219" t="str">
        <f aca="false">IF(OR(LEFT(E392,3)="HBV",LEFT(E392,3)="PHY",E392="PRA2",LEFT(E392,2)="ZI"),"Saisir obligatoirement le nombre de demandeurs","")</f>
        <v/>
      </c>
    </row>
    <row r="393" customFormat="false" ht="28.35" hidden="false" customHeight="true" outlineLevel="0" collapsed="false">
      <c r="A393" s="211" t="str">
        <f aca="false">LEFT(D393,7)</f>
        <v>GE_PNFN</v>
      </c>
      <c r="B393" s="212" t="str">
        <f aca="false">VLOOKUP(A393,Opérateur_Territoire!$B$2:$D$120,2,0)</f>
        <v>Parc national de forêts</v>
      </c>
      <c r="C393" s="213" t="str">
        <f aca="false">VLOOKUP(A393,Opérateur_Territoire!$B$2:$D$120,3,0)</f>
        <v>Parc national de forêts – Natura 2000</v>
      </c>
      <c r="D393" s="214" t="s">
        <v>1022</v>
      </c>
      <c r="E393" s="215" t="s">
        <v>1315</v>
      </c>
      <c r="F393" s="216" t="n">
        <f aca="false">VLOOKUP(E393,'liste MAEC'!$A$2:$C$63,3,0)</f>
        <v>201</v>
      </c>
      <c r="G393" s="217"/>
      <c r="H393" s="217"/>
      <c r="I393" s="218" t="str">
        <f aca="false">IF(OR(ISERROR(H393*F393*5)=1,H393=""),"saisir la quantité (colonne H)",H393*F393*5)</f>
        <v>saisir la quantité (colonne H)</v>
      </c>
      <c r="J393" s="219" t="str">
        <f aca="false">IF(OR(LEFT(E393,3)="HBV",LEFT(E393,3)="PHY",E393="PRA2",LEFT(E393,2)="ZI"),"Saisir obligatoirement le nombre de demandeurs","")</f>
        <v/>
      </c>
    </row>
    <row r="394" customFormat="false" ht="28.35" hidden="false" customHeight="true" outlineLevel="0" collapsed="false">
      <c r="A394" s="211" t="str">
        <f aca="false">LEFT(D394,7)</f>
        <v>GE_PNFN</v>
      </c>
      <c r="B394" s="212" t="str">
        <f aca="false">VLOOKUP(A394,Opérateur_Territoire!$B$2:$D$120,2,0)</f>
        <v>Parc national de forêts</v>
      </c>
      <c r="C394" s="213" t="str">
        <f aca="false">VLOOKUP(A394,Opérateur_Territoire!$B$2:$D$120,3,0)</f>
        <v>Parc national de forêts – Natura 2000</v>
      </c>
      <c r="D394" s="214" t="s">
        <v>756</v>
      </c>
      <c r="E394" s="215" t="s">
        <v>1321</v>
      </c>
      <c r="F394" s="216" t="n">
        <f aca="false">VLOOKUP(E394,'liste MAEC'!$A$2:$C$63,3,0)</f>
        <v>204</v>
      </c>
      <c r="G394" s="217"/>
      <c r="H394" s="217"/>
      <c r="I394" s="218" t="str">
        <f aca="false">IF(OR(ISERROR(H394*F394*5)=1,H394=""),"saisir la quantité (colonne H)",H394*F394*5)</f>
        <v>saisir la quantité (colonne H)</v>
      </c>
      <c r="J394" s="219" t="str">
        <f aca="false">IF(OR(LEFT(E394,3)="HBV",LEFT(E394,3)="PHY",E394="PRA2",LEFT(E394,2)="ZI"),"Saisir obligatoirement le nombre de demandeurs","")</f>
        <v/>
      </c>
    </row>
    <row r="395" customFormat="false" ht="28.35" hidden="false" customHeight="true" outlineLevel="0" collapsed="false">
      <c r="A395" s="211" t="str">
        <f aca="false">LEFT(D395,7)</f>
        <v>GE_PNFN</v>
      </c>
      <c r="B395" s="212" t="str">
        <f aca="false">VLOOKUP(A395,Opérateur_Territoire!$B$2:$D$120,2,0)</f>
        <v>Parc national de forêts</v>
      </c>
      <c r="C395" s="213" t="str">
        <f aca="false">VLOOKUP(A395,Opérateur_Territoire!$B$2:$D$120,3,0)</f>
        <v>Parc national de forêts – Natura 2000</v>
      </c>
      <c r="D395" s="214" t="s">
        <v>757</v>
      </c>
      <c r="E395" s="215" t="s">
        <v>1323</v>
      </c>
      <c r="F395" s="216" t="n">
        <f aca="false">VLOOKUP(E395,'liste MAEC'!$A$2:$C$63,3,0)</f>
        <v>51</v>
      </c>
      <c r="G395" s="217"/>
      <c r="H395" s="217"/>
      <c r="I395" s="218" t="str">
        <f aca="false">IF(OR(ISERROR(H395*F395*5)=1,H395=""),"saisir la quantité (colonne H)",H395*F395*5)</f>
        <v>saisir la quantité (colonne H)</v>
      </c>
      <c r="J395" s="219" t="str">
        <f aca="false">IF(OR(LEFT(E395,3)="HBV",LEFT(E395,3)="PHY",E395="PRA2",LEFT(E395,2)="ZI"),"Saisir obligatoirement le nombre de demandeurs","")</f>
        <v/>
      </c>
    </row>
    <row r="396" customFormat="false" ht="28.35" hidden="false" customHeight="true" outlineLevel="0" collapsed="false">
      <c r="A396" s="211" t="str">
        <f aca="false">LEFT(D396,7)</f>
        <v>GE_LFON</v>
      </c>
      <c r="B396" s="212" t="str">
        <f aca="false">VLOOKUP(A396,Opérateur_Territoire!$B$2:$D$120,2,0)</f>
        <v>PNR Forêt d’Orient</v>
      </c>
      <c r="C396" s="213" t="str">
        <f aca="false">VLOOKUP(A396,Opérateur_Territoire!$B$2:$D$120,3,0)</f>
        <v>Lacs de la Forêt d’Orient – Forêts et clairières des Bas Bois – Natura 2000</v>
      </c>
      <c r="D396" s="214" t="s">
        <v>1198</v>
      </c>
      <c r="E396" s="215" t="s">
        <v>1282</v>
      </c>
      <c r="F396" s="216" t="n">
        <f aca="false">VLOOKUP(E396,'liste MAEC'!$A$2:$C$63,3,0)</f>
        <v>652</v>
      </c>
      <c r="G396" s="217"/>
      <c r="H396" s="217"/>
      <c r="I396" s="218" t="str">
        <f aca="false">IF(OR(ISERROR(H396*F396*5)=1,H396=""),"saisir la quantité (colonne H)",H396*F396*5)</f>
        <v>saisir la quantité (colonne H)</v>
      </c>
      <c r="J396" s="219" t="str">
        <f aca="false">IF(OR(LEFT(E396,3)="HBV",LEFT(E396,3)="PHY",E396="PRA2",LEFT(E396,2)="ZI"),"Saisir obligatoirement le nombre de demandeurs","")</f>
        <v/>
      </c>
    </row>
    <row r="397" customFormat="false" ht="28.35" hidden="false" customHeight="true" outlineLevel="0" collapsed="false">
      <c r="A397" s="211" t="str">
        <f aca="false">LEFT(D397,7)</f>
        <v>GE_LFON</v>
      </c>
      <c r="B397" s="212" t="str">
        <f aca="false">VLOOKUP(A397,Opérateur_Territoire!$B$2:$D$120,2,0)</f>
        <v>PNR Forêt d’Orient</v>
      </c>
      <c r="C397" s="213" t="str">
        <f aca="false">VLOOKUP(A397,Opérateur_Territoire!$B$2:$D$120,3,0)</f>
        <v>Lacs de la Forêt d’Orient – Forêts et clairières des Bas Bois – Natura 2000</v>
      </c>
      <c r="D397" s="214" t="s">
        <v>1199</v>
      </c>
      <c r="E397" s="215" t="s">
        <v>1285</v>
      </c>
      <c r="F397" s="216" t="n">
        <f aca="false">VLOOKUP(E397,'liste MAEC'!$A$2:$C$63,3,0)</f>
        <v>358</v>
      </c>
      <c r="G397" s="217"/>
      <c r="H397" s="217"/>
      <c r="I397" s="218" t="str">
        <f aca="false">IF(OR(ISERROR(H397*F397*5)=1,H397=""),"saisir la quantité (colonne H)",H397*F397*5)</f>
        <v>saisir la quantité (colonne H)</v>
      </c>
      <c r="J397" s="219" t="str">
        <f aca="false">IF(OR(LEFT(E397,3)="HBV",LEFT(E397,3)="PHY",E397="PRA2",LEFT(E397,2)="ZI"),"Saisir obligatoirement le nombre de demandeurs","")</f>
        <v/>
      </c>
    </row>
    <row r="398" customFormat="false" ht="28.35" hidden="false" customHeight="true" outlineLevel="0" collapsed="false">
      <c r="A398" s="211" t="str">
        <f aca="false">LEFT(D398,7)</f>
        <v>GE_LFON</v>
      </c>
      <c r="B398" s="212" t="str">
        <f aca="false">VLOOKUP(A398,Opérateur_Territoire!$B$2:$D$120,2,0)</f>
        <v>PNR Forêt d’Orient</v>
      </c>
      <c r="C398" s="213" t="str">
        <f aca="false">VLOOKUP(A398,Opérateur_Territoire!$B$2:$D$120,3,0)</f>
        <v>Lacs de la Forêt d’Orient – Forêts et clairières des Bas Bois – Natura 2000</v>
      </c>
      <c r="D398" s="214" t="s">
        <v>1023</v>
      </c>
      <c r="E398" s="215" t="s">
        <v>1289</v>
      </c>
      <c r="F398" s="216" t="n">
        <f aca="false">VLOOKUP(E398,'liste MAEC'!$A$2:$C$63,3,0)</f>
        <v>82</v>
      </c>
      <c r="G398" s="217"/>
      <c r="H398" s="217"/>
      <c r="I398" s="218" t="str">
        <f aca="false">IF(OR(ISERROR(H398*F398*5)=1,H398=""),"saisir la quantité (colonne H)",H398*F398*5)</f>
        <v>saisir la quantité (colonne H)</v>
      </c>
      <c r="J398" s="219" t="str">
        <f aca="false">IF(OR(LEFT(E398,3)="HBV",LEFT(E398,3)="PHY",E398="PRA2",LEFT(E398,2)="ZI"),"Saisir obligatoirement le nombre de demandeurs","")</f>
        <v/>
      </c>
    </row>
    <row r="399" customFormat="false" ht="28.35" hidden="false" customHeight="true" outlineLevel="0" collapsed="false">
      <c r="A399" s="211" t="str">
        <f aca="false">LEFT(D399,7)</f>
        <v>GE_LFON</v>
      </c>
      <c r="B399" s="212" t="str">
        <f aca="false">VLOOKUP(A399,Opérateur_Territoire!$B$2:$D$120,2,0)</f>
        <v>PNR Forêt d’Orient</v>
      </c>
      <c r="C399" s="213" t="str">
        <f aca="false">VLOOKUP(A399,Opérateur_Territoire!$B$2:$D$120,3,0)</f>
        <v>Lacs de la Forêt d’Orient – Forêts et clairières des Bas Bois – Natura 2000</v>
      </c>
      <c r="D399" s="214" t="s">
        <v>1024</v>
      </c>
      <c r="E399" s="215" t="s">
        <v>1293</v>
      </c>
      <c r="F399" s="216" t="n">
        <f aca="false">VLOOKUP(E399,'liste MAEC'!$A$2:$C$63,3,0)</f>
        <v>145</v>
      </c>
      <c r="G399" s="217"/>
      <c r="H399" s="217"/>
      <c r="I399" s="218" t="str">
        <f aca="false">IF(OR(ISERROR(H399*F399*5)=1,H399=""),"saisir la quantité (colonne H)",H399*F399*5)</f>
        <v>saisir la quantité (colonne H)</v>
      </c>
      <c r="J399" s="219" t="str">
        <f aca="false">IF(OR(LEFT(E399,3)="HBV",LEFT(E399,3)="PHY",E399="PRA2",LEFT(E399,2)="ZI"),"Saisir obligatoirement le nombre de demandeurs","")</f>
        <v/>
      </c>
    </row>
    <row r="400" customFormat="false" ht="28.35" hidden="false" customHeight="true" outlineLevel="0" collapsed="false">
      <c r="A400" s="211" t="str">
        <f aca="false">LEFT(D400,7)</f>
        <v>GE_LFON</v>
      </c>
      <c r="B400" s="212" t="str">
        <f aca="false">VLOOKUP(A400,Opérateur_Territoire!$B$2:$D$120,2,0)</f>
        <v>PNR Forêt d’Orient</v>
      </c>
      <c r="C400" s="213" t="str">
        <f aca="false">VLOOKUP(A400,Opérateur_Territoire!$B$2:$D$120,3,0)</f>
        <v>Lacs de la Forêt d’Orient – Forêts et clairières des Bas Bois – Natura 2000</v>
      </c>
      <c r="D400" s="214" t="s">
        <v>1025</v>
      </c>
      <c r="E400" s="215" t="s">
        <v>1297</v>
      </c>
      <c r="F400" s="216" t="n">
        <f aca="false">VLOOKUP(E400,'liste MAEC'!$A$2:$C$63,3,0)</f>
        <v>200</v>
      </c>
      <c r="G400" s="217"/>
      <c r="H400" s="217"/>
      <c r="I400" s="218" t="str">
        <f aca="false">IF(OR(ISERROR(H400*F400*5)=1,H400=""),"saisir la quantité (colonne H)",H400*F400*5)</f>
        <v>saisir la quantité (colonne H)</v>
      </c>
      <c r="J400" s="219" t="str">
        <f aca="false">IF(OR(LEFT(E400,3)="HBV",LEFT(E400,3)="PHY",E400="PRA2",LEFT(E400,2)="ZI"),"Saisir obligatoirement le nombre de demandeurs","")</f>
        <v/>
      </c>
    </row>
    <row r="401" customFormat="false" ht="28.35" hidden="false" customHeight="true" outlineLevel="0" collapsed="false">
      <c r="A401" s="211" t="str">
        <f aca="false">LEFT(D401,7)</f>
        <v>GE_LFON</v>
      </c>
      <c r="B401" s="212" t="str">
        <f aca="false">VLOOKUP(A401,Opérateur_Territoire!$B$2:$D$120,2,0)</f>
        <v>PNR Forêt d’Orient</v>
      </c>
      <c r="C401" s="213" t="str">
        <f aca="false">VLOOKUP(A401,Opérateur_Territoire!$B$2:$D$120,3,0)</f>
        <v>Lacs de la Forêt d’Orient – Forêts et clairières des Bas Bois – Natura 2000</v>
      </c>
      <c r="D401" s="214" t="s">
        <v>1026</v>
      </c>
      <c r="E401" s="215" t="s">
        <v>1301</v>
      </c>
      <c r="F401" s="216" t="n">
        <f aca="false">VLOOKUP(E401,'liste MAEC'!$A$2:$C$63,3,0)</f>
        <v>254</v>
      </c>
      <c r="G401" s="217"/>
      <c r="H401" s="217"/>
      <c r="I401" s="218" t="str">
        <f aca="false">IF(OR(ISERROR(H401*F401*5)=1,H401=""),"saisir la quantité (colonne H)",H401*F401*5)</f>
        <v>saisir la quantité (colonne H)</v>
      </c>
      <c r="J401" s="219" t="str">
        <f aca="false">IF(OR(LEFT(E401,3)="HBV",LEFT(E401,3)="PHY",E401="PRA2",LEFT(E401,2)="ZI"),"Saisir obligatoirement le nombre de demandeurs","")</f>
        <v/>
      </c>
    </row>
    <row r="402" customFormat="false" ht="28.35" hidden="false" customHeight="true" outlineLevel="0" collapsed="false">
      <c r="A402" s="211" t="str">
        <f aca="false">LEFT(D402,7)</f>
        <v>GE_LFON</v>
      </c>
      <c r="B402" s="212" t="str">
        <f aca="false">VLOOKUP(A402,Opérateur_Territoire!$B$2:$D$120,2,0)</f>
        <v>PNR Forêt d’Orient</v>
      </c>
      <c r="C402" s="213" t="str">
        <f aca="false">VLOOKUP(A402,Opérateur_Territoire!$B$2:$D$120,3,0)</f>
        <v>Lacs de la Forêt d’Orient – Forêts et clairières des Bas Bois – Natura 2000</v>
      </c>
      <c r="D402" s="214" t="s">
        <v>1353</v>
      </c>
      <c r="E402" s="215" t="s">
        <v>1305</v>
      </c>
      <c r="F402" s="216" t="n">
        <f aca="false">VLOOKUP(E402,'liste MAEC'!$A$2:$C$63,3,0)</f>
        <v>800</v>
      </c>
      <c r="G402" s="217"/>
      <c r="H402" s="217"/>
      <c r="I402" s="218" t="str">
        <f aca="false">IF(OR(ISERROR(H402*F402*5)=1,H402=""),"saisir la quantité (colonne H)",H402*F402*5)</f>
        <v>saisir la quantité (colonne H)</v>
      </c>
      <c r="J402" s="219" t="str">
        <f aca="false">IF(OR(LEFT(E402,3)="HBV",LEFT(E402,3)="PHY",E402="PRA2",LEFT(E402,2)="ZI"),"Saisir obligatoirement le nombre de demandeurs","")</f>
        <v/>
      </c>
    </row>
    <row r="403" customFormat="false" ht="28.35" hidden="false" customHeight="true" outlineLevel="0" collapsed="false">
      <c r="A403" s="211" t="str">
        <f aca="false">LEFT(D403,7)</f>
        <v>GE_LFON</v>
      </c>
      <c r="B403" s="212" t="str">
        <f aca="false">VLOOKUP(A403,Opérateur_Territoire!$B$2:$D$120,2,0)</f>
        <v>PNR Forêt d’Orient</v>
      </c>
      <c r="C403" s="213" t="str">
        <f aca="false">VLOOKUP(A403,Opérateur_Territoire!$B$2:$D$120,3,0)</f>
        <v>Lacs de la Forêt d’Orient – Forêts et clairières des Bas Bois – Natura 2000</v>
      </c>
      <c r="D403" s="214" t="s">
        <v>1354</v>
      </c>
      <c r="E403" s="215" t="s">
        <v>1309</v>
      </c>
      <c r="F403" s="216" t="n">
        <f aca="false">VLOOKUP(E403,'liste MAEC'!$A$2:$C$63,3,0)</f>
        <v>62</v>
      </c>
      <c r="G403" s="217"/>
      <c r="H403" s="217"/>
      <c r="I403" s="218" t="str">
        <f aca="false">IF(OR(ISERROR(H403*F403*5)=1,H403=""),"saisir la quantité (colonne H)",H403*F403*5)</f>
        <v>saisir la quantité (colonne H)</v>
      </c>
      <c r="J403" s="219" t="str">
        <f aca="false">IF(OR(LEFT(E403,3)="HBV",LEFT(E403,3)="PHY",E403="PRA2",LEFT(E403,2)="ZI"),"Saisir obligatoirement le nombre de demandeurs","")</f>
        <v/>
      </c>
    </row>
    <row r="404" customFormat="false" ht="28.35" hidden="false" customHeight="true" outlineLevel="0" collapsed="false">
      <c r="A404" s="211" t="str">
        <f aca="false">LEFT(D404,7)</f>
        <v>GE_LFON</v>
      </c>
      <c r="B404" s="212" t="str">
        <f aca="false">VLOOKUP(A404,Opérateur_Territoire!$B$2:$D$120,2,0)</f>
        <v>PNR Forêt d’Orient</v>
      </c>
      <c r="C404" s="213" t="str">
        <f aca="false">VLOOKUP(A404,Opérateur_Territoire!$B$2:$D$120,3,0)</f>
        <v>Lacs de la Forêt d’Orient – Forêts et clairières des Bas Bois – Natura 2000</v>
      </c>
      <c r="D404" s="214" t="s">
        <v>1027</v>
      </c>
      <c r="E404" s="215" t="s">
        <v>1313</v>
      </c>
      <c r="F404" s="216" t="n">
        <f aca="false">VLOOKUP(E404,'liste MAEC'!$A$2:$C$63,3,0)</f>
        <v>150</v>
      </c>
      <c r="G404" s="217"/>
      <c r="H404" s="217"/>
      <c r="I404" s="218" t="str">
        <f aca="false">IF(OR(ISERROR(H404*F404*5)=1,H404=""),"saisir la quantité (colonne H)",H404*F404*5)</f>
        <v>saisir la quantité (colonne H)</v>
      </c>
      <c r="J404" s="219" t="str">
        <f aca="false">IF(OR(LEFT(E404,3)="HBV",LEFT(E404,3)="PHY",E404="PRA2",LEFT(E404,2)="ZI"),"Saisir obligatoirement le nombre de demandeurs","")</f>
        <v/>
      </c>
    </row>
    <row r="405" customFormat="false" ht="28.35" hidden="false" customHeight="true" outlineLevel="0" collapsed="false">
      <c r="A405" s="211" t="str">
        <f aca="false">LEFT(D405,7)</f>
        <v>GE_LFON</v>
      </c>
      <c r="B405" s="212" t="str">
        <f aca="false">VLOOKUP(A405,Opérateur_Territoire!$B$2:$D$120,2,0)</f>
        <v>PNR Forêt d’Orient</v>
      </c>
      <c r="C405" s="213" t="str">
        <f aca="false">VLOOKUP(A405,Opérateur_Territoire!$B$2:$D$120,3,0)</f>
        <v>Lacs de la Forêt d’Orient – Forêts et clairières des Bas Bois – Natura 2000</v>
      </c>
      <c r="D405" s="214" t="s">
        <v>1028</v>
      </c>
      <c r="E405" s="215" t="s">
        <v>1315</v>
      </c>
      <c r="F405" s="216" t="n">
        <f aca="false">VLOOKUP(E405,'liste MAEC'!$A$2:$C$63,3,0)</f>
        <v>201</v>
      </c>
      <c r="G405" s="217"/>
      <c r="H405" s="217"/>
      <c r="I405" s="218" t="str">
        <f aca="false">IF(OR(ISERROR(H405*F405*5)=1,H405=""),"saisir la quantité (colonne H)",H405*F405*5)</f>
        <v>saisir la quantité (colonne H)</v>
      </c>
      <c r="J405" s="219" t="str">
        <f aca="false">IF(OR(LEFT(E405,3)="HBV",LEFT(E405,3)="PHY",E405="PRA2",LEFT(E405,2)="ZI"),"Saisir obligatoirement le nombre de demandeurs","")</f>
        <v/>
      </c>
    </row>
    <row r="406" customFormat="false" ht="28.35" hidden="false" customHeight="true" outlineLevel="0" collapsed="false">
      <c r="A406" s="211" t="str">
        <f aca="false">LEFT(D406,7)</f>
        <v>GE_LFON</v>
      </c>
      <c r="B406" s="212" t="str">
        <f aca="false">VLOOKUP(A406,Opérateur_Territoire!$B$2:$D$120,2,0)</f>
        <v>PNR Forêt d’Orient</v>
      </c>
      <c r="C406" s="213" t="str">
        <f aca="false">VLOOKUP(A406,Opérateur_Territoire!$B$2:$D$120,3,0)</f>
        <v>Lacs de la Forêt d’Orient – Forêts et clairières des Bas Bois – Natura 2000</v>
      </c>
      <c r="D406" s="214" t="s">
        <v>758</v>
      </c>
      <c r="E406" s="215" t="s">
        <v>1323</v>
      </c>
      <c r="F406" s="216" t="n">
        <f aca="false">VLOOKUP(E406,'liste MAEC'!$A$2:$C$63,3,0)</f>
        <v>51</v>
      </c>
      <c r="G406" s="217"/>
      <c r="H406" s="217"/>
      <c r="I406" s="218" t="str">
        <f aca="false">IF(OR(ISERROR(H406*F406*5)=1,H406=""),"saisir la quantité (colonne H)",H406*F406*5)</f>
        <v>saisir la quantité (colonne H)</v>
      </c>
      <c r="J406" s="219" t="str">
        <f aca="false">IF(OR(LEFT(E406,3)="HBV",LEFT(E406,3)="PHY",E406="PRA2",LEFT(E406,2)="ZI"),"Saisir obligatoirement le nombre de demandeurs","")</f>
        <v/>
      </c>
    </row>
    <row r="407" customFormat="false" ht="28.35" hidden="false" customHeight="true" outlineLevel="0" collapsed="false">
      <c r="A407" s="211" t="str">
        <f aca="false">LEFT(D407,7)</f>
        <v>GE_PFOE</v>
      </c>
      <c r="B407" s="212" t="str">
        <f aca="false">VLOOKUP(A407,Opérateur_Territoire!$B$2:$D$120,2,0)</f>
        <v>PNR Forêt d’Orient</v>
      </c>
      <c r="C407" s="213" t="str">
        <f aca="false">VLOOKUP(A407,Opérateur_Territoire!$B$2:$D$120,3,0)</f>
        <v>Prairies humides de la Forêt d’Orient (Agence de l'eau Seine-Normandie)</v>
      </c>
      <c r="D407" s="214" t="s">
        <v>1200</v>
      </c>
      <c r="E407" s="215" t="s">
        <v>1285</v>
      </c>
      <c r="F407" s="216" t="n">
        <f aca="false">VLOOKUP(E407,'liste MAEC'!$A$2:$C$63,3,0)</f>
        <v>358</v>
      </c>
      <c r="G407" s="217"/>
      <c r="H407" s="217"/>
      <c r="I407" s="218" t="str">
        <f aca="false">IF(OR(ISERROR(H407*F407*5)=1,H407=""),"saisir la quantité (colonne H)",H407*F407*5)</f>
        <v>saisir la quantité (colonne H)</v>
      </c>
      <c r="J407" s="219" t="str">
        <f aca="false">IF(OR(LEFT(E407,3)="HBV",LEFT(E407,3)="PHY",E407="PRA2",LEFT(E407,2)="ZI"),"Saisir obligatoirement le nombre de demandeurs","")</f>
        <v/>
      </c>
    </row>
    <row r="408" customFormat="false" ht="28.35" hidden="false" customHeight="true" outlineLevel="0" collapsed="false">
      <c r="A408" s="211" t="str">
        <f aca="false">LEFT(D408,7)</f>
        <v>GE_PFOE</v>
      </c>
      <c r="B408" s="212" t="str">
        <f aca="false">VLOOKUP(A408,Opérateur_Territoire!$B$2:$D$120,2,0)</f>
        <v>PNR Forêt d’Orient</v>
      </c>
      <c r="C408" s="213" t="str">
        <f aca="false">VLOOKUP(A408,Opérateur_Territoire!$B$2:$D$120,3,0)</f>
        <v>Prairies humides de la Forêt d’Orient (Agence de l'eau Seine-Normandie)</v>
      </c>
      <c r="D408" s="214" t="s">
        <v>1355</v>
      </c>
      <c r="E408" s="215" t="s">
        <v>1309</v>
      </c>
      <c r="F408" s="216" t="n">
        <f aca="false">VLOOKUP(E408,'liste MAEC'!$A$2:$C$63,3,0)</f>
        <v>62</v>
      </c>
      <c r="G408" s="217"/>
      <c r="H408" s="217"/>
      <c r="I408" s="218" t="str">
        <f aca="false">IF(OR(ISERROR(H408*F408*5)=1,H408=""),"saisir la quantité (colonne H)",H408*F408*5)</f>
        <v>saisir la quantité (colonne H)</v>
      </c>
      <c r="J408" s="219" t="str">
        <f aca="false">IF(OR(LEFT(E408,3)="HBV",LEFT(E408,3)="PHY",E408="PRA2",LEFT(E408,2)="ZI"),"Saisir obligatoirement le nombre de demandeurs","")</f>
        <v/>
      </c>
    </row>
    <row r="409" customFormat="false" ht="28.35" hidden="false" customHeight="true" outlineLevel="0" collapsed="false">
      <c r="A409" s="211" t="str">
        <f aca="false">LEFT(D409,7)</f>
        <v>GE_PFOE</v>
      </c>
      <c r="B409" s="212" t="str">
        <f aca="false">VLOOKUP(A409,Opérateur_Territoire!$B$2:$D$120,2,0)</f>
        <v>PNR Forêt d’Orient</v>
      </c>
      <c r="C409" s="213" t="str">
        <f aca="false">VLOOKUP(A409,Opérateur_Territoire!$B$2:$D$120,3,0)</f>
        <v>Prairies humides de la Forêt d’Orient (Agence de l'eau Seine-Normandie)</v>
      </c>
      <c r="D409" s="214" t="s">
        <v>1029</v>
      </c>
      <c r="E409" s="215" t="s">
        <v>1313</v>
      </c>
      <c r="F409" s="216" t="n">
        <f aca="false">VLOOKUP(E409,'liste MAEC'!$A$2:$C$63,3,0)</f>
        <v>150</v>
      </c>
      <c r="G409" s="217"/>
      <c r="H409" s="217"/>
      <c r="I409" s="218" t="str">
        <f aca="false">IF(OR(ISERROR(H409*F409*5)=1,H409=""),"saisir la quantité (colonne H)",H409*F409*5)</f>
        <v>saisir la quantité (colonne H)</v>
      </c>
      <c r="J409" s="219" t="str">
        <f aca="false">IF(OR(LEFT(E409,3)="HBV",LEFT(E409,3)="PHY",E409="PRA2",LEFT(E409,2)="ZI"),"Saisir obligatoirement le nombre de demandeurs","")</f>
        <v/>
      </c>
    </row>
    <row r="410" customFormat="false" ht="28.35" hidden="false" customHeight="true" outlineLevel="0" collapsed="false">
      <c r="A410" s="211" t="str">
        <f aca="false">LEFT(D410,7)</f>
        <v>GE_PFOE</v>
      </c>
      <c r="B410" s="212" t="str">
        <f aca="false">VLOOKUP(A410,Opérateur_Territoire!$B$2:$D$120,2,0)</f>
        <v>PNR Forêt d’Orient</v>
      </c>
      <c r="C410" s="213" t="str">
        <f aca="false">VLOOKUP(A410,Opérateur_Territoire!$B$2:$D$120,3,0)</f>
        <v>Prairies humides de la Forêt d’Orient (Agence de l'eau Seine-Normandie)</v>
      </c>
      <c r="D410" s="214" t="s">
        <v>1030</v>
      </c>
      <c r="E410" s="215" t="s">
        <v>1315</v>
      </c>
      <c r="F410" s="216" t="n">
        <f aca="false">VLOOKUP(E410,'liste MAEC'!$A$2:$C$63,3,0)</f>
        <v>201</v>
      </c>
      <c r="G410" s="217"/>
      <c r="H410" s="217"/>
      <c r="I410" s="218" t="str">
        <f aca="false">IF(OR(ISERROR(H410*F410*5)=1,H410=""),"saisir la quantité (colonne H)",H410*F410*5)</f>
        <v>saisir la quantité (colonne H)</v>
      </c>
      <c r="J410" s="219" t="str">
        <f aca="false">IF(OR(LEFT(E410,3)="HBV",LEFT(E410,3)="PHY",E410="PRA2",LEFT(E410,2)="ZI"),"Saisir obligatoirement le nombre de demandeurs","")</f>
        <v/>
      </c>
    </row>
    <row r="411" customFormat="false" ht="28.35" hidden="false" customHeight="true" outlineLevel="0" collapsed="false">
      <c r="A411" s="211" t="str">
        <f aca="false">LEFT(D411,7)</f>
        <v>GE_PFOE</v>
      </c>
      <c r="B411" s="212" t="str">
        <f aca="false">VLOOKUP(A411,Opérateur_Territoire!$B$2:$D$120,2,0)</f>
        <v>PNR Forêt d’Orient</v>
      </c>
      <c r="C411" s="213" t="str">
        <f aca="false">VLOOKUP(A411,Opérateur_Territoire!$B$2:$D$120,3,0)</f>
        <v>Prairies humides de la Forêt d’Orient (Agence de l'eau Seine-Normandie)</v>
      </c>
      <c r="D411" s="214" t="s">
        <v>759</v>
      </c>
      <c r="E411" s="215" t="s">
        <v>1323</v>
      </c>
      <c r="F411" s="216" t="n">
        <f aca="false">VLOOKUP(E411,'liste MAEC'!$A$2:$C$63,3,0)</f>
        <v>51</v>
      </c>
      <c r="G411" s="217"/>
      <c r="H411" s="217"/>
      <c r="I411" s="218" t="str">
        <f aca="false">IF(OR(ISERROR(H411*F411*5)=1,H411=""),"saisir la quantité (colonne H)",H411*F411*5)</f>
        <v>saisir la quantité (colonne H)</v>
      </c>
      <c r="J411" s="219" t="str">
        <f aca="false">IF(OR(LEFT(E411,3)="HBV",LEFT(E411,3)="PHY",E411="PRA2",LEFT(E411,2)="ZI"),"Saisir obligatoirement le nombre de demandeurs","")</f>
        <v/>
      </c>
    </row>
    <row r="412" customFormat="false" ht="28.35" hidden="false" customHeight="true" outlineLevel="0" collapsed="false">
      <c r="A412" s="211" t="str">
        <f aca="false">LEFT(D412,7)</f>
        <v>GE_LINN</v>
      </c>
      <c r="B412" s="212" t="str">
        <f aca="false">VLOOKUP(A412,Opérateur_Territoire!$B$2:$D$120,2,0)</f>
        <v>PNR Lorraine</v>
      </c>
      <c r="C412" s="213" t="str">
        <f aca="false">VLOOKUP(A412,Opérateur_Territoire!$B$2:$D$120,3,0)</f>
        <v>Etang de Lindre et de Mittersheim – Ketzing – Natura 2000</v>
      </c>
      <c r="D412" s="214" t="s">
        <v>1201</v>
      </c>
      <c r="E412" s="215" t="s">
        <v>1282</v>
      </c>
      <c r="F412" s="216" t="n">
        <f aca="false">VLOOKUP(E412,'liste MAEC'!$A$2:$C$63,3,0)</f>
        <v>652</v>
      </c>
      <c r="G412" s="217"/>
      <c r="H412" s="217"/>
      <c r="I412" s="218" t="str">
        <f aca="false">IF(OR(ISERROR(H412*F412*5)=1,H412=""),"saisir la quantité (colonne H)",H412*F412*5)</f>
        <v>saisir la quantité (colonne H)</v>
      </c>
      <c r="J412" s="219" t="str">
        <f aca="false">IF(OR(LEFT(E412,3)="HBV",LEFT(E412,3)="PHY",E412="PRA2",LEFT(E412,2)="ZI"),"Saisir obligatoirement le nombre de demandeurs","")</f>
        <v/>
      </c>
    </row>
    <row r="413" customFormat="false" ht="28.35" hidden="false" customHeight="true" outlineLevel="0" collapsed="false">
      <c r="A413" s="211" t="str">
        <f aca="false">LEFT(D413,7)</f>
        <v>GE_LINN</v>
      </c>
      <c r="B413" s="212" t="str">
        <f aca="false">VLOOKUP(A413,Opérateur_Territoire!$B$2:$D$120,2,0)</f>
        <v>PNR Lorraine</v>
      </c>
      <c r="C413" s="213" t="str">
        <f aca="false">VLOOKUP(A413,Opérateur_Territoire!$B$2:$D$120,3,0)</f>
        <v>Etang de Lindre et de Mittersheim – Ketzing – Natura 2000</v>
      </c>
      <c r="D413" s="214" t="s">
        <v>1202</v>
      </c>
      <c r="E413" s="215" t="s">
        <v>1285</v>
      </c>
      <c r="F413" s="216" t="n">
        <f aca="false">VLOOKUP(E413,'liste MAEC'!$A$2:$C$63,3,0)</f>
        <v>358</v>
      </c>
      <c r="G413" s="217"/>
      <c r="H413" s="217"/>
      <c r="I413" s="218" t="str">
        <f aca="false">IF(OR(ISERROR(H413*F413*5)=1,H413=""),"saisir la quantité (colonne H)",H413*F413*5)</f>
        <v>saisir la quantité (colonne H)</v>
      </c>
      <c r="J413" s="219" t="str">
        <f aca="false">IF(OR(LEFT(E413,3)="HBV",LEFT(E413,3)="PHY",E413="PRA2",LEFT(E413,2)="ZI"),"Saisir obligatoirement le nombre de demandeurs","")</f>
        <v/>
      </c>
    </row>
    <row r="414" customFormat="false" ht="28.35" hidden="false" customHeight="true" outlineLevel="0" collapsed="false">
      <c r="A414" s="211" t="str">
        <f aca="false">LEFT(D414,7)</f>
        <v>GE_LINN</v>
      </c>
      <c r="B414" s="212" t="str">
        <f aca="false">VLOOKUP(A414,Opérateur_Territoire!$B$2:$D$120,2,0)</f>
        <v>PNR Lorraine</v>
      </c>
      <c r="C414" s="213" t="str">
        <f aca="false">VLOOKUP(A414,Opérateur_Territoire!$B$2:$D$120,3,0)</f>
        <v>Etang de Lindre et de Mittersheim – Ketzing – Natura 2000</v>
      </c>
      <c r="D414" s="214" t="s">
        <v>1031</v>
      </c>
      <c r="E414" s="215" t="s">
        <v>1289</v>
      </c>
      <c r="F414" s="216" t="n">
        <f aca="false">VLOOKUP(E414,'liste MAEC'!$A$2:$C$63,3,0)</f>
        <v>82</v>
      </c>
      <c r="G414" s="217"/>
      <c r="H414" s="217"/>
      <c r="I414" s="218" t="str">
        <f aca="false">IF(OR(ISERROR(H414*F414*5)=1,H414=""),"saisir la quantité (colonne H)",H414*F414*5)</f>
        <v>saisir la quantité (colonne H)</v>
      </c>
      <c r="J414" s="219" t="str">
        <f aca="false">IF(OR(LEFT(E414,3)="HBV",LEFT(E414,3)="PHY",E414="PRA2",LEFT(E414,2)="ZI"),"Saisir obligatoirement le nombre de demandeurs","")</f>
        <v/>
      </c>
    </row>
    <row r="415" customFormat="false" ht="28.35" hidden="false" customHeight="true" outlineLevel="0" collapsed="false">
      <c r="A415" s="211" t="str">
        <f aca="false">LEFT(D415,7)</f>
        <v>GE_LINN</v>
      </c>
      <c r="B415" s="212" t="str">
        <f aca="false">VLOOKUP(A415,Opérateur_Territoire!$B$2:$D$120,2,0)</f>
        <v>PNR Lorraine</v>
      </c>
      <c r="C415" s="213" t="str">
        <f aca="false">VLOOKUP(A415,Opérateur_Territoire!$B$2:$D$120,3,0)</f>
        <v>Etang de Lindre et de Mittersheim – Ketzing – Natura 2000</v>
      </c>
      <c r="D415" s="214" t="s">
        <v>1032</v>
      </c>
      <c r="E415" s="215" t="s">
        <v>1293</v>
      </c>
      <c r="F415" s="216" t="n">
        <f aca="false">VLOOKUP(E415,'liste MAEC'!$A$2:$C$63,3,0)</f>
        <v>145</v>
      </c>
      <c r="G415" s="217"/>
      <c r="H415" s="217"/>
      <c r="I415" s="218" t="str">
        <f aca="false">IF(OR(ISERROR(H415*F415*5)=1,H415=""),"saisir la quantité (colonne H)",H415*F415*5)</f>
        <v>saisir la quantité (colonne H)</v>
      </c>
      <c r="J415" s="219" t="str">
        <f aca="false">IF(OR(LEFT(E415,3)="HBV",LEFT(E415,3)="PHY",E415="PRA2",LEFT(E415,2)="ZI"),"Saisir obligatoirement le nombre de demandeurs","")</f>
        <v/>
      </c>
    </row>
    <row r="416" customFormat="false" ht="28.35" hidden="false" customHeight="true" outlineLevel="0" collapsed="false">
      <c r="A416" s="211" t="str">
        <f aca="false">LEFT(D416,7)</f>
        <v>GE_LINN</v>
      </c>
      <c r="B416" s="212" t="str">
        <f aca="false">VLOOKUP(A416,Opérateur_Territoire!$B$2:$D$120,2,0)</f>
        <v>PNR Lorraine</v>
      </c>
      <c r="C416" s="213" t="str">
        <f aca="false">VLOOKUP(A416,Opérateur_Territoire!$B$2:$D$120,3,0)</f>
        <v>Etang de Lindre et de Mittersheim – Ketzing – Natura 2000</v>
      </c>
      <c r="D416" s="214" t="s">
        <v>1033</v>
      </c>
      <c r="E416" s="215" t="s">
        <v>1297</v>
      </c>
      <c r="F416" s="216" t="n">
        <f aca="false">VLOOKUP(E416,'liste MAEC'!$A$2:$C$63,3,0)</f>
        <v>200</v>
      </c>
      <c r="G416" s="217"/>
      <c r="H416" s="217"/>
      <c r="I416" s="218" t="str">
        <f aca="false">IF(OR(ISERROR(H416*F416*5)=1,H416=""),"saisir la quantité (colonne H)",H416*F416*5)</f>
        <v>saisir la quantité (colonne H)</v>
      </c>
      <c r="J416" s="219" t="str">
        <f aca="false">IF(OR(LEFT(E416,3)="HBV",LEFT(E416,3)="PHY",E416="PRA2",LEFT(E416,2)="ZI"),"Saisir obligatoirement le nombre de demandeurs","")</f>
        <v/>
      </c>
    </row>
    <row r="417" customFormat="false" ht="28.35" hidden="false" customHeight="true" outlineLevel="0" collapsed="false">
      <c r="A417" s="211" t="str">
        <f aca="false">LEFT(D417,7)</f>
        <v>GE_LINN</v>
      </c>
      <c r="B417" s="212" t="str">
        <f aca="false">VLOOKUP(A417,Opérateur_Territoire!$B$2:$D$120,2,0)</f>
        <v>PNR Lorraine</v>
      </c>
      <c r="C417" s="213" t="str">
        <f aca="false">VLOOKUP(A417,Opérateur_Territoire!$B$2:$D$120,3,0)</f>
        <v>Etang de Lindre et de Mittersheim – Ketzing – Natura 2000</v>
      </c>
      <c r="D417" s="214" t="s">
        <v>1034</v>
      </c>
      <c r="E417" s="215" t="s">
        <v>1301</v>
      </c>
      <c r="F417" s="216" t="n">
        <f aca="false">VLOOKUP(E417,'liste MAEC'!$A$2:$C$63,3,0)</f>
        <v>254</v>
      </c>
      <c r="G417" s="217"/>
      <c r="H417" s="217"/>
      <c r="I417" s="218" t="str">
        <f aca="false">IF(OR(ISERROR(H417*F417*5)=1,H417=""),"saisir la quantité (colonne H)",H417*F417*5)</f>
        <v>saisir la quantité (colonne H)</v>
      </c>
      <c r="J417" s="219" t="str">
        <f aca="false">IF(OR(LEFT(E417,3)="HBV",LEFT(E417,3)="PHY",E417="PRA2",LEFT(E417,2)="ZI"),"Saisir obligatoirement le nombre de demandeurs","")</f>
        <v/>
      </c>
    </row>
    <row r="418" customFormat="false" ht="28.35" hidden="false" customHeight="true" outlineLevel="0" collapsed="false">
      <c r="A418" s="211" t="str">
        <f aca="false">LEFT(D418,7)</f>
        <v>GE_LINN</v>
      </c>
      <c r="B418" s="212" t="str">
        <f aca="false">VLOOKUP(A418,Opérateur_Territoire!$B$2:$D$120,2,0)</f>
        <v>PNR Lorraine</v>
      </c>
      <c r="C418" s="213" t="str">
        <f aca="false">VLOOKUP(A418,Opérateur_Territoire!$B$2:$D$120,3,0)</f>
        <v>Etang de Lindre et de Mittersheim – Ketzing – Natura 2000</v>
      </c>
      <c r="D418" s="214" t="s">
        <v>1356</v>
      </c>
      <c r="E418" s="215" t="s">
        <v>1305</v>
      </c>
      <c r="F418" s="216" t="n">
        <f aca="false">VLOOKUP(E418,'liste MAEC'!$A$2:$C$63,3,0)</f>
        <v>800</v>
      </c>
      <c r="G418" s="217"/>
      <c r="H418" s="217"/>
      <c r="I418" s="218" t="str">
        <f aca="false">IF(OR(ISERROR(H418*F418*5)=1,H418=""),"saisir la quantité (colonne H)",H418*F418*5)</f>
        <v>saisir la quantité (colonne H)</v>
      </c>
      <c r="J418" s="219" t="str">
        <f aca="false">IF(OR(LEFT(E418,3)="HBV",LEFT(E418,3)="PHY",E418="PRA2",LEFT(E418,2)="ZI"),"Saisir obligatoirement le nombre de demandeurs","")</f>
        <v/>
      </c>
    </row>
    <row r="419" customFormat="false" ht="28.35" hidden="false" customHeight="true" outlineLevel="0" collapsed="false">
      <c r="A419" s="211" t="str">
        <f aca="false">LEFT(D419,7)</f>
        <v>GE_LINN</v>
      </c>
      <c r="B419" s="212" t="str">
        <f aca="false">VLOOKUP(A419,Opérateur_Territoire!$B$2:$D$120,2,0)</f>
        <v>PNR Lorraine</v>
      </c>
      <c r="C419" s="213" t="str">
        <f aca="false">VLOOKUP(A419,Opérateur_Territoire!$B$2:$D$120,3,0)</f>
        <v>Etang de Lindre et de Mittersheim – Ketzing – Natura 2000</v>
      </c>
      <c r="D419" s="214" t="s">
        <v>1357</v>
      </c>
      <c r="E419" s="215" t="s">
        <v>1309</v>
      </c>
      <c r="F419" s="216" t="n">
        <f aca="false">VLOOKUP(E419,'liste MAEC'!$A$2:$C$63,3,0)</f>
        <v>62</v>
      </c>
      <c r="G419" s="217"/>
      <c r="H419" s="217"/>
      <c r="I419" s="218" t="str">
        <f aca="false">IF(OR(ISERROR(H419*F419*5)=1,H419=""),"saisir la quantité (colonne H)",H419*F419*5)</f>
        <v>saisir la quantité (colonne H)</v>
      </c>
      <c r="J419" s="219" t="str">
        <f aca="false">IF(OR(LEFT(E419,3)="HBV",LEFT(E419,3)="PHY",E419="PRA2",LEFT(E419,2)="ZI"),"Saisir obligatoirement le nombre de demandeurs","")</f>
        <v/>
      </c>
    </row>
    <row r="420" customFormat="false" ht="28.35" hidden="false" customHeight="true" outlineLevel="0" collapsed="false">
      <c r="A420" s="211" t="str">
        <f aca="false">LEFT(D420,7)</f>
        <v>GE_LINN</v>
      </c>
      <c r="B420" s="212" t="str">
        <f aca="false">VLOOKUP(A420,Opérateur_Territoire!$B$2:$D$120,2,0)</f>
        <v>PNR Lorraine</v>
      </c>
      <c r="C420" s="213" t="str">
        <f aca="false">VLOOKUP(A420,Opérateur_Territoire!$B$2:$D$120,3,0)</f>
        <v>Etang de Lindre et de Mittersheim – Ketzing – Natura 2000</v>
      </c>
      <c r="D420" s="214" t="s">
        <v>1035</v>
      </c>
      <c r="E420" s="215" t="s">
        <v>1313</v>
      </c>
      <c r="F420" s="216" t="n">
        <f aca="false">VLOOKUP(E420,'liste MAEC'!$A$2:$C$63,3,0)</f>
        <v>150</v>
      </c>
      <c r="G420" s="217"/>
      <c r="H420" s="217"/>
      <c r="I420" s="218" t="str">
        <f aca="false">IF(OR(ISERROR(H420*F420*5)=1,H420=""),"saisir la quantité (colonne H)",H420*F420*5)</f>
        <v>saisir la quantité (colonne H)</v>
      </c>
      <c r="J420" s="219" t="str">
        <f aca="false">IF(OR(LEFT(E420,3)="HBV",LEFT(E420,3)="PHY",E420="PRA2",LEFT(E420,2)="ZI"),"Saisir obligatoirement le nombre de demandeurs","")</f>
        <v/>
      </c>
    </row>
    <row r="421" customFormat="false" ht="28.35" hidden="false" customHeight="true" outlineLevel="0" collapsed="false">
      <c r="A421" s="211" t="str">
        <f aca="false">LEFT(D421,7)</f>
        <v>GE_LINN</v>
      </c>
      <c r="B421" s="212" t="str">
        <f aca="false">VLOOKUP(A421,Opérateur_Territoire!$B$2:$D$120,2,0)</f>
        <v>PNR Lorraine</v>
      </c>
      <c r="C421" s="213" t="str">
        <f aca="false">VLOOKUP(A421,Opérateur_Territoire!$B$2:$D$120,3,0)</f>
        <v>Etang de Lindre et de Mittersheim – Ketzing – Natura 2000</v>
      </c>
      <c r="D421" s="214" t="s">
        <v>1036</v>
      </c>
      <c r="E421" s="215" t="s">
        <v>1315</v>
      </c>
      <c r="F421" s="216" t="n">
        <f aca="false">VLOOKUP(E421,'liste MAEC'!$A$2:$C$63,3,0)</f>
        <v>201</v>
      </c>
      <c r="G421" s="217"/>
      <c r="H421" s="217"/>
      <c r="I421" s="218" t="str">
        <f aca="false">IF(OR(ISERROR(H421*F421*5)=1,H421=""),"saisir la quantité (colonne H)",H421*F421*5)</f>
        <v>saisir la quantité (colonne H)</v>
      </c>
      <c r="J421" s="219" t="str">
        <f aca="false">IF(OR(LEFT(E421,3)="HBV",LEFT(E421,3)="PHY",E421="PRA2",LEFT(E421,2)="ZI"),"Saisir obligatoirement le nombre de demandeurs","")</f>
        <v/>
      </c>
    </row>
    <row r="422" customFormat="false" ht="28.35" hidden="false" customHeight="true" outlineLevel="0" collapsed="false">
      <c r="A422" s="211" t="str">
        <f aca="false">LEFT(D422,7)</f>
        <v>GE_LINN</v>
      </c>
      <c r="B422" s="212" t="str">
        <f aca="false">VLOOKUP(A422,Opérateur_Territoire!$B$2:$D$120,2,0)</f>
        <v>PNR Lorraine</v>
      </c>
      <c r="C422" s="213" t="str">
        <f aca="false">VLOOKUP(A422,Opérateur_Territoire!$B$2:$D$120,3,0)</f>
        <v>Etang de Lindre et de Mittersheim – Ketzing – Natura 2000</v>
      </c>
      <c r="D422" s="214" t="s">
        <v>760</v>
      </c>
      <c r="E422" s="215" t="s">
        <v>1323</v>
      </c>
      <c r="F422" s="216" t="n">
        <f aca="false">VLOOKUP(E422,'liste MAEC'!$A$2:$C$63,3,0)</f>
        <v>51</v>
      </c>
      <c r="G422" s="217"/>
      <c r="H422" s="217"/>
      <c r="I422" s="218" t="str">
        <f aca="false">IF(OR(ISERROR(H422*F422*5)=1,H422=""),"saisir la quantité (colonne H)",H422*F422*5)</f>
        <v>saisir la quantité (colonne H)</v>
      </c>
      <c r="J422" s="219" t="str">
        <f aca="false">IF(OR(LEFT(E422,3)="HBV",LEFT(E422,3)="PHY",E422="PRA2",LEFT(E422,2)="ZI"),"Saisir obligatoirement le nombre de demandeurs","")</f>
        <v/>
      </c>
    </row>
    <row r="423" customFormat="false" ht="28.35" hidden="false" customHeight="true" outlineLevel="0" collapsed="false">
      <c r="A423" s="211" t="str">
        <f aca="false">LEFT(D423,7)</f>
        <v>GE_MAD2</v>
      </c>
      <c r="B423" s="212" t="str">
        <f aca="false">VLOOKUP(A423,Opérateur_Territoire!$B$2:$D$120,2,0)</f>
        <v>PNR Lorraine</v>
      </c>
      <c r="C423" s="213" t="str">
        <f aca="false">VLOOKUP(A423,Opérateur_Territoire!$B$2:$D$120,3,0)</f>
        <v>Lac de Madine élargi – Biodiversité 2 (Agence de l'eau Rhin-Meuse)</v>
      </c>
      <c r="D423" s="214" t="s">
        <v>1203</v>
      </c>
      <c r="E423" s="215" t="s">
        <v>1282</v>
      </c>
      <c r="F423" s="216" t="n">
        <f aca="false">VLOOKUP(E423,'liste MAEC'!$A$2:$C$63,3,0)</f>
        <v>652</v>
      </c>
      <c r="G423" s="217"/>
      <c r="H423" s="217"/>
      <c r="I423" s="218" t="str">
        <f aca="false">IF(OR(ISERROR(H423*F423*5)=1,H423=""),"saisir la quantité (colonne H)",H423*F423*5)</f>
        <v>saisir la quantité (colonne H)</v>
      </c>
      <c r="J423" s="219" t="str">
        <f aca="false">IF(OR(LEFT(E423,3)="HBV",LEFT(E423,3)="PHY",E423="PRA2",LEFT(E423,2)="ZI"),"Saisir obligatoirement le nombre de demandeurs","")</f>
        <v/>
      </c>
    </row>
    <row r="424" customFormat="false" ht="28.35" hidden="false" customHeight="true" outlineLevel="0" collapsed="false">
      <c r="A424" s="211" t="str">
        <f aca="false">LEFT(D424,7)</f>
        <v>GE_MAD2</v>
      </c>
      <c r="B424" s="212" t="str">
        <f aca="false">VLOOKUP(A424,Opérateur_Territoire!$B$2:$D$120,2,0)</f>
        <v>PNR Lorraine</v>
      </c>
      <c r="C424" s="213" t="str">
        <f aca="false">VLOOKUP(A424,Opérateur_Territoire!$B$2:$D$120,3,0)</f>
        <v>Lac de Madine élargi – Biodiversité 2 (Agence de l'eau Rhin-Meuse)</v>
      </c>
      <c r="D424" s="214" t="s">
        <v>1204</v>
      </c>
      <c r="E424" s="215" t="s">
        <v>1285</v>
      </c>
      <c r="F424" s="216" t="n">
        <f aca="false">VLOOKUP(E424,'liste MAEC'!$A$2:$C$63,3,0)</f>
        <v>358</v>
      </c>
      <c r="G424" s="217"/>
      <c r="H424" s="217"/>
      <c r="I424" s="218" t="str">
        <f aca="false">IF(OR(ISERROR(H424*F424*5)=1,H424=""),"saisir la quantité (colonne H)",H424*F424*5)</f>
        <v>saisir la quantité (colonne H)</v>
      </c>
      <c r="J424" s="219" t="str">
        <f aca="false">IF(OR(LEFT(E424,3)="HBV",LEFT(E424,3)="PHY",E424="PRA2",LEFT(E424,2)="ZI"),"Saisir obligatoirement le nombre de demandeurs","")</f>
        <v/>
      </c>
    </row>
    <row r="425" customFormat="false" ht="28.35" hidden="false" customHeight="true" outlineLevel="0" collapsed="false">
      <c r="A425" s="211" t="str">
        <f aca="false">LEFT(D425,7)</f>
        <v>GE_MAD2</v>
      </c>
      <c r="B425" s="212" t="str">
        <f aca="false">VLOOKUP(A425,Opérateur_Territoire!$B$2:$D$120,2,0)</f>
        <v>PNR Lorraine</v>
      </c>
      <c r="C425" s="213" t="str">
        <f aca="false">VLOOKUP(A425,Opérateur_Territoire!$B$2:$D$120,3,0)</f>
        <v>Lac de Madine élargi – Biodiversité 2 (Agence de l'eau Rhin-Meuse)</v>
      </c>
      <c r="D425" s="214" t="s">
        <v>1037</v>
      </c>
      <c r="E425" s="215" t="s">
        <v>1289</v>
      </c>
      <c r="F425" s="216" t="n">
        <f aca="false">VLOOKUP(E425,'liste MAEC'!$A$2:$C$63,3,0)</f>
        <v>82</v>
      </c>
      <c r="G425" s="217"/>
      <c r="H425" s="217"/>
      <c r="I425" s="218" t="str">
        <f aca="false">IF(OR(ISERROR(H425*F425*5)=1,H425=""),"saisir la quantité (colonne H)",H425*F425*5)</f>
        <v>saisir la quantité (colonne H)</v>
      </c>
      <c r="J425" s="219" t="str">
        <f aca="false">IF(OR(LEFT(E425,3)="HBV",LEFT(E425,3)="PHY",E425="PRA2",LEFT(E425,2)="ZI"),"Saisir obligatoirement le nombre de demandeurs","")</f>
        <v/>
      </c>
    </row>
    <row r="426" customFormat="false" ht="28.35" hidden="false" customHeight="true" outlineLevel="0" collapsed="false">
      <c r="A426" s="211" t="str">
        <f aca="false">LEFT(D426,7)</f>
        <v>GE_MAD2</v>
      </c>
      <c r="B426" s="212" t="str">
        <f aca="false">VLOOKUP(A426,Opérateur_Territoire!$B$2:$D$120,2,0)</f>
        <v>PNR Lorraine</v>
      </c>
      <c r="C426" s="213" t="str">
        <f aca="false">VLOOKUP(A426,Opérateur_Territoire!$B$2:$D$120,3,0)</f>
        <v>Lac de Madine élargi – Biodiversité 2 (Agence de l'eau Rhin-Meuse)</v>
      </c>
      <c r="D426" s="214" t="s">
        <v>1038</v>
      </c>
      <c r="E426" s="215" t="s">
        <v>1293</v>
      </c>
      <c r="F426" s="216" t="n">
        <f aca="false">VLOOKUP(E426,'liste MAEC'!$A$2:$C$63,3,0)</f>
        <v>145</v>
      </c>
      <c r="G426" s="217"/>
      <c r="H426" s="217"/>
      <c r="I426" s="218" t="str">
        <f aca="false">IF(OR(ISERROR(H426*F426*5)=1,H426=""),"saisir la quantité (colonne H)",H426*F426*5)</f>
        <v>saisir la quantité (colonne H)</v>
      </c>
      <c r="J426" s="219" t="str">
        <f aca="false">IF(OR(LEFT(E426,3)="HBV",LEFT(E426,3)="PHY",E426="PRA2",LEFT(E426,2)="ZI"),"Saisir obligatoirement le nombre de demandeurs","")</f>
        <v/>
      </c>
    </row>
    <row r="427" customFormat="false" ht="28.35" hidden="false" customHeight="true" outlineLevel="0" collapsed="false">
      <c r="A427" s="211" t="str">
        <f aca="false">LEFT(D427,7)</f>
        <v>GE_MAD2</v>
      </c>
      <c r="B427" s="212" t="str">
        <f aca="false">VLOOKUP(A427,Opérateur_Territoire!$B$2:$D$120,2,0)</f>
        <v>PNR Lorraine</v>
      </c>
      <c r="C427" s="213" t="str">
        <f aca="false">VLOOKUP(A427,Opérateur_Territoire!$B$2:$D$120,3,0)</f>
        <v>Lac de Madine élargi – Biodiversité 2 (Agence de l'eau Rhin-Meuse)</v>
      </c>
      <c r="D427" s="214" t="s">
        <v>1039</v>
      </c>
      <c r="E427" s="215" t="s">
        <v>1297</v>
      </c>
      <c r="F427" s="216" t="n">
        <f aca="false">VLOOKUP(E427,'liste MAEC'!$A$2:$C$63,3,0)</f>
        <v>200</v>
      </c>
      <c r="G427" s="217"/>
      <c r="H427" s="217"/>
      <c r="I427" s="218" t="str">
        <f aca="false">IF(OR(ISERROR(H427*F427*5)=1,H427=""),"saisir la quantité (colonne H)",H427*F427*5)</f>
        <v>saisir la quantité (colonne H)</v>
      </c>
      <c r="J427" s="219" t="str">
        <f aca="false">IF(OR(LEFT(E427,3)="HBV",LEFT(E427,3)="PHY",E427="PRA2",LEFT(E427,2)="ZI"),"Saisir obligatoirement le nombre de demandeurs","")</f>
        <v/>
      </c>
    </row>
    <row r="428" customFormat="false" ht="28.35" hidden="false" customHeight="true" outlineLevel="0" collapsed="false">
      <c r="A428" s="211" t="str">
        <f aca="false">LEFT(D428,7)</f>
        <v>GE_MAD2</v>
      </c>
      <c r="B428" s="212" t="str">
        <f aca="false">VLOOKUP(A428,Opérateur_Territoire!$B$2:$D$120,2,0)</f>
        <v>PNR Lorraine</v>
      </c>
      <c r="C428" s="213" t="str">
        <f aca="false">VLOOKUP(A428,Opérateur_Territoire!$B$2:$D$120,3,0)</f>
        <v>Lac de Madine élargi – Biodiversité 2 (Agence de l'eau Rhin-Meuse)</v>
      </c>
      <c r="D428" s="214" t="s">
        <v>1040</v>
      </c>
      <c r="E428" s="215" t="s">
        <v>1301</v>
      </c>
      <c r="F428" s="216" t="n">
        <f aca="false">VLOOKUP(E428,'liste MAEC'!$A$2:$C$63,3,0)</f>
        <v>254</v>
      </c>
      <c r="G428" s="217"/>
      <c r="H428" s="217"/>
      <c r="I428" s="218" t="str">
        <f aca="false">IF(OR(ISERROR(H428*F428*5)=1,H428=""),"saisir la quantité (colonne H)",H428*F428*5)</f>
        <v>saisir la quantité (colonne H)</v>
      </c>
      <c r="J428" s="219" t="str">
        <f aca="false">IF(OR(LEFT(E428,3)="HBV",LEFT(E428,3)="PHY",E428="PRA2",LEFT(E428,2)="ZI"),"Saisir obligatoirement le nombre de demandeurs","")</f>
        <v/>
      </c>
    </row>
    <row r="429" customFormat="false" ht="28.35" hidden="false" customHeight="true" outlineLevel="0" collapsed="false">
      <c r="A429" s="211" t="str">
        <f aca="false">LEFT(D429,7)</f>
        <v>GE_MAD2</v>
      </c>
      <c r="B429" s="212" t="str">
        <f aca="false">VLOOKUP(A429,Opérateur_Territoire!$B$2:$D$120,2,0)</f>
        <v>PNR Lorraine</v>
      </c>
      <c r="C429" s="213" t="str">
        <f aca="false">VLOOKUP(A429,Opérateur_Territoire!$B$2:$D$120,3,0)</f>
        <v>Lac de Madine élargi – Biodiversité 2 (Agence de l'eau Rhin-Meuse)</v>
      </c>
      <c r="D429" s="214" t="s">
        <v>1358</v>
      </c>
      <c r="E429" s="215" t="s">
        <v>1305</v>
      </c>
      <c r="F429" s="216" t="n">
        <f aca="false">VLOOKUP(E429,'liste MAEC'!$A$2:$C$63,3,0)</f>
        <v>800</v>
      </c>
      <c r="G429" s="217"/>
      <c r="H429" s="217"/>
      <c r="I429" s="218" t="str">
        <f aca="false">IF(OR(ISERROR(H429*F429*5)=1,H429=""),"saisir la quantité (colonne H)",H429*F429*5)</f>
        <v>saisir la quantité (colonne H)</v>
      </c>
      <c r="J429" s="219" t="str">
        <f aca="false">IF(OR(LEFT(E429,3)="HBV",LEFT(E429,3)="PHY",E429="PRA2",LEFT(E429,2)="ZI"),"Saisir obligatoirement le nombre de demandeurs","")</f>
        <v/>
      </c>
    </row>
    <row r="430" customFormat="false" ht="28.35" hidden="false" customHeight="true" outlineLevel="0" collapsed="false">
      <c r="A430" s="211" t="str">
        <f aca="false">LEFT(D430,7)</f>
        <v>GE_MAD2</v>
      </c>
      <c r="B430" s="212" t="str">
        <f aca="false">VLOOKUP(A430,Opérateur_Territoire!$B$2:$D$120,2,0)</f>
        <v>PNR Lorraine</v>
      </c>
      <c r="C430" s="213" t="str">
        <f aca="false">VLOOKUP(A430,Opérateur_Territoire!$B$2:$D$120,3,0)</f>
        <v>Lac de Madine élargi – Biodiversité 2 (Agence de l'eau Rhin-Meuse)</v>
      </c>
      <c r="D430" s="214" t="s">
        <v>1359</v>
      </c>
      <c r="E430" s="215" t="s">
        <v>1309</v>
      </c>
      <c r="F430" s="216" t="n">
        <f aca="false">VLOOKUP(E430,'liste MAEC'!$A$2:$C$63,3,0)</f>
        <v>62</v>
      </c>
      <c r="G430" s="217"/>
      <c r="H430" s="217"/>
      <c r="I430" s="218" t="str">
        <f aca="false">IF(OR(ISERROR(H430*F430*5)=1,H430=""),"saisir la quantité (colonne H)",H430*F430*5)</f>
        <v>saisir la quantité (colonne H)</v>
      </c>
      <c r="J430" s="219" t="str">
        <f aca="false">IF(OR(LEFT(E430,3)="HBV",LEFT(E430,3)="PHY",E430="PRA2",LEFT(E430,2)="ZI"),"Saisir obligatoirement le nombre de demandeurs","")</f>
        <v/>
      </c>
    </row>
    <row r="431" customFormat="false" ht="28.35" hidden="false" customHeight="true" outlineLevel="0" collapsed="false">
      <c r="A431" s="211" t="str">
        <f aca="false">LEFT(D431,7)</f>
        <v>GE_MAD2</v>
      </c>
      <c r="B431" s="212" t="str">
        <f aca="false">VLOOKUP(A431,Opérateur_Territoire!$B$2:$D$120,2,0)</f>
        <v>PNR Lorraine</v>
      </c>
      <c r="C431" s="213" t="str">
        <f aca="false">VLOOKUP(A431,Opérateur_Territoire!$B$2:$D$120,3,0)</f>
        <v>Lac de Madine élargi – Biodiversité 2 (Agence de l'eau Rhin-Meuse)</v>
      </c>
      <c r="D431" s="214" t="s">
        <v>1041</v>
      </c>
      <c r="E431" s="215" t="s">
        <v>1313</v>
      </c>
      <c r="F431" s="216" t="n">
        <f aca="false">VLOOKUP(E431,'liste MAEC'!$A$2:$C$63,3,0)</f>
        <v>150</v>
      </c>
      <c r="G431" s="217"/>
      <c r="H431" s="217"/>
      <c r="I431" s="218" t="str">
        <f aca="false">IF(OR(ISERROR(H431*F431*5)=1,H431=""),"saisir la quantité (colonne H)",H431*F431*5)</f>
        <v>saisir la quantité (colonne H)</v>
      </c>
      <c r="J431" s="219" t="str">
        <f aca="false">IF(OR(LEFT(E431,3)="HBV",LEFT(E431,3)="PHY",E431="PRA2",LEFT(E431,2)="ZI"),"Saisir obligatoirement le nombre de demandeurs","")</f>
        <v/>
      </c>
    </row>
    <row r="432" customFormat="false" ht="28.35" hidden="false" customHeight="true" outlineLevel="0" collapsed="false">
      <c r="A432" s="211" t="str">
        <f aca="false">LEFT(D432,7)</f>
        <v>GE_MAD2</v>
      </c>
      <c r="B432" s="212" t="str">
        <f aca="false">VLOOKUP(A432,Opérateur_Territoire!$B$2:$D$120,2,0)</f>
        <v>PNR Lorraine</v>
      </c>
      <c r="C432" s="213" t="str">
        <f aca="false">VLOOKUP(A432,Opérateur_Territoire!$B$2:$D$120,3,0)</f>
        <v>Lac de Madine élargi – Biodiversité 2 (Agence de l'eau Rhin-Meuse)</v>
      </c>
      <c r="D432" s="214" t="s">
        <v>1042</v>
      </c>
      <c r="E432" s="215" t="s">
        <v>1315</v>
      </c>
      <c r="F432" s="216" t="n">
        <f aca="false">VLOOKUP(E432,'liste MAEC'!$A$2:$C$63,3,0)</f>
        <v>201</v>
      </c>
      <c r="G432" s="217"/>
      <c r="H432" s="217"/>
      <c r="I432" s="218" t="str">
        <f aca="false">IF(OR(ISERROR(H432*F432*5)=1,H432=""),"saisir la quantité (colonne H)",H432*F432*5)</f>
        <v>saisir la quantité (colonne H)</v>
      </c>
      <c r="J432" s="219" t="str">
        <f aca="false">IF(OR(LEFT(E432,3)="HBV",LEFT(E432,3)="PHY",E432="PRA2",LEFT(E432,2)="ZI"),"Saisir obligatoirement le nombre de demandeurs","")</f>
        <v/>
      </c>
    </row>
    <row r="433" customFormat="false" ht="28.35" hidden="false" customHeight="true" outlineLevel="0" collapsed="false">
      <c r="A433" s="211" t="str">
        <f aca="false">LEFT(D433,7)</f>
        <v>GE_PEL2</v>
      </c>
      <c r="B433" s="212" t="str">
        <f aca="false">VLOOKUP(A433,Opérateur_Territoire!$B$2:$D$120,2,0)</f>
        <v>PNR Lorraine</v>
      </c>
      <c r="C433" s="213" t="str">
        <f aca="false">VLOOKUP(A433,Opérateur_Territoire!$B$2:$D$120,3,0)</f>
        <v>Prairies remarquables – Est PNR de Lorraine – Biodiversité 2 (Agence de l'eau Rhin-Meuse)</v>
      </c>
      <c r="D433" s="214" t="s">
        <v>1043</v>
      </c>
      <c r="E433" s="215" t="s">
        <v>1293</v>
      </c>
      <c r="F433" s="216" t="n">
        <f aca="false">VLOOKUP(E433,'liste MAEC'!$A$2:$C$63,3,0)</f>
        <v>145</v>
      </c>
      <c r="G433" s="217"/>
      <c r="H433" s="217"/>
      <c r="I433" s="218" t="str">
        <f aca="false">IF(OR(ISERROR(H433*F433*5)=1,H433=""),"saisir la quantité (colonne H)",H433*F433*5)</f>
        <v>saisir la quantité (colonne H)</v>
      </c>
      <c r="J433" s="219" t="str">
        <f aca="false">IF(OR(LEFT(E433,3)="HBV",LEFT(E433,3)="PHY",E433="PRA2",LEFT(E433,2)="ZI"),"Saisir obligatoirement le nombre de demandeurs","")</f>
        <v/>
      </c>
    </row>
    <row r="434" customFormat="false" ht="28.35" hidden="false" customHeight="true" outlineLevel="0" collapsed="false">
      <c r="A434" s="211" t="str">
        <f aca="false">LEFT(D434,7)</f>
        <v>GE_PEL2</v>
      </c>
      <c r="B434" s="212" t="str">
        <f aca="false">VLOOKUP(A434,Opérateur_Territoire!$B$2:$D$120,2,0)</f>
        <v>PNR Lorraine</v>
      </c>
      <c r="C434" s="213" t="str">
        <f aca="false">VLOOKUP(A434,Opérateur_Territoire!$B$2:$D$120,3,0)</f>
        <v>Prairies remarquables – Est PNR de Lorraine – Biodiversité 2 (Agence de l'eau Rhin-Meuse)</v>
      </c>
      <c r="D434" s="214" t="s">
        <v>1044</v>
      </c>
      <c r="E434" s="215" t="s">
        <v>1297</v>
      </c>
      <c r="F434" s="216" t="n">
        <f aca="false">VLOOKUP(E434,'liste MAEC'!$A$2:$C$63,3,0)</f>
        <v>200</v>
      </c>
      <c r="G434" s="217"/>
      <c r="H434" s="217"/>
      <c r="I434" s="218" t="str">
        <f aca="false">IF(OR(ISERROR(H434*F434*5)=1,H434=""),"saisir la quantité (colonne H)",H434*F434*5)</f>
        <v>saisir la quantité (colonne H)</v>
      </c>
      <c r="J434" s="219" t="str">
        <f aca="false">IF(OR(LEFT(E434,3)="HBV",LEFT(E434,3)="PHY",E434="PRA2",LEFT(E434,2)="ZI"),"Saisir obligatoirement le nombre de demandeurs","")</f>
        <v/>
      </c>
    </row>
    <row r="435" customFormat="false" ht="28.35" hidden="false" customHeight="true" outlineLevel="0" collapsed="false">
      <c r="A435" s="211" t="str">
        <f aca="false">LEFT(D435,7)</f>
        <v>GE_PEL2</v>
      </c>
      <c r="B435" s="212" t="str">
        <f aca="false">VLOOKUP(A435,Opérateur_Territoire!$B$2:$D$120,2,0)</f>
        <v>PNR Lorraine</v>
      </c>
      <c r="C435" s="213" t="str">
        <f aca="false">VLOOKUP(A435,Opérateur_Territoire!$B$2:$D$120,3,0)</f>
        <v>Prairies remarquables – Est PNR de Lorraine – Biodiversité 2 (Agence de l'eau Rhin-Meuse)</v>
      </c>
      <c r="D435" s="214" t="s">
        <v>1045</v>
      </c>
      <c r="E435" s="215" t="s">
        <v>1301</v>
      </c>
      <c r="F435" s="216" t="n">
        <f aca="false">VLOOKUP(E435,'liste MAEC'!$A$2:$C$63,3,0)</f>
        <v>254</v>
      </c>
      <c r="G435" s="217"/>
      <c r="H435" s="217"/>
      <c r="I435" s="218" t="str">
        <f aca="false">IF(OR(ISERROR(H435*F435*5)=1,H435=""),"saisir la quantité (colonne H)",H435*F435*5)</f>
        <v>saisir la quantité (colonne H)</v>
      </c>
      <c r="J435" s="219" t="str">
        <f aca="false">IF(OR(LEFT(E435,3)="HBV",LEFT(E435,3)="PHY",E435="PRA2",LEFT(E435,2)="ZI"),"Saisir obligatoirement le nombre de demandeurs","")</f>
        <v/>
      </c>
    </row>
    <row r="436" customFormat="false" ht="28.35" hidden="false" customHeight="true" outlineLevel="0" collapsed="false">
      <c r="A436" s="211" t="str">
        <f aca="false">LEFT(D436,7)</f>
        <v>GE_PEL2</v>
      </c>
      <c r="B436" s="212" t="str">
        <f aca="false">VLOOKUP(A436,Opérateur_Territoire!$B$2:$D$120,2,0)</f>
        <v>PNR Lorraine</v>
      </c>
      <c r="C436" s="213" t="str">
        <f aca="false">VLOOKUP(A436,Opérateur_Territoire!$B$2:$D$120,3,0)</f>
        <v>Prairies remarquables – Est PNR de Lorraine – Biodiversité 2 (Agence de l'eau Rhin-Meuse)</v>
      </c>
      <c r="D436" s="214" t="s">
        <v>1046</v>
      </c>
      <c r="E436" s="215" t="s">
        <v>1313</v>
      </c>
      <c r="F436" s="216" t="n">
        <f aca="false">VLOOKUP(E436,'liste MAEC'!$A$2:$C$63,3,0)</f>
        <v>150</v>
      </c>
      <c r="G436" s="217"/>
      <c r="H436" s="217"/>
      <c r="I436" s="218" t="str">
        <f aca="false">IF(OR(ISERROR(H436*F436*5)=1,H436=""),"saisir la quantité (colonne H)",H436*F436*5)</f>
        <v>saisir la quantité (colonne H)</v>
      </c>
      <c r="J436" s="219" t="str">
        <f aca="false">IF(OR(LEFT(E436,3)="HBV",LEFT(E436,3)="PHY",E436="PRA2",LEFT(E436,2)="ZI"),"Saisir obligatoirement le nombre de demandeurs","")</f>
        <v/>
      </c>
    </row>
    <row r="437" customFormat="false" ht="28.35" hidden="false" customHeight="true" outlineLevel="0" collapsed="false">
      <c r="A437" s="211" t="str">
        <f aca="false">LEFT(D437,7)</f>
        <v>GE_POL2</v>
      </c>
      <c r="B437" s="212" t="str">
        <f aca="false">VLOOKUP(A437,Opérateur_Territoire!$B$2:$D$120,2,0)</f>
        <v>PNR Lorraine</v>
      </c>
      <c r="C437" s="213" t="str">
        <f aca="false">VLOOKUP(A437,Opérateur_Territoire!$B$2:$D$120,3,0)</f>
        <v>Prairies remarquables – Ouest PNR de Lorraine – Biodiversité 2 (Agence de l'eau Rhin-Meuse)</v>
      </c>
      <c r="D437" s="214" t="s">
        <v>1047</v>
      </c>
      <c r="E437" s="215" t="s">
        <v>1293</v>
      </c>
      <c r="F437" s="216" t="n">
        <f aca="false">VLOOKUP(E437,'liste MAEC'!$A$2:$C$63,3,0)</f>
        <v>145</v>
      </c>
      <c r="G437" s="217"/>
      <c r="H437" s="217"/>
      <c r="I437" s="218" t="str">
        <f aca="false">IF(OR(ISERROR(H437*F437*5)=1,H437=""),"saisir la quantité (colonne H)",H437*F437*5)</f>
        <v>saisir la quantité (colonne H)</v>
      </c>
      <c r="J437" s="219" t="str">
        <f aca="false">IF(OR(LEFT(E437,3)="HBV",LEFT(E437,3)="PHY",E437="PRA2",LEFT(E437,2)="ZI"),"Saisir obligatoirement le nombre de demandeurs","")</f>
        <v/>
      </c>
    </row>
    <row r="438" customFormat="false" ht="28.35" hidden="false" customHeight="true" outlineLevel="0" collapsed="false">
      <c r="A438" s="211" t="str">
        <f aca="false">LEFT(D438,7)</f>
        <v>GE_POL2</v>
      </c>
      <c r="B438" s="212" t="str">
        <f aca="false">VLOOKUP(A438,Opérateur_Territoire!$B$2:$D$120,2,0)</f>
        <v>PNR Lorraine</v>
      </c>
      <c r="C438" s="213" t="str">
        <f aca="false">VLOOKUP(A438,Opérateur_Territoire!$B$2:$D$120,3,0)</f>
        <v>Prairies remarquables – Ouest PNR de Lorraine – Biodiversité 2 (Agence de l'eau Rhin-Meuse)</v>
      </c>
      <c r="D438" s="214" t="s">
        <v>1048</v>
      </c>
      <c r="E438" s="215" t="s">
        <v>1297</v>
      </c>
      <c r="F438" s="216" t="n">
        <f aca="false">VLOOKUP(E438,'liste MAEC'!$A$2:$C$63,3,0)</f>
        <v>200</v>
      </c>
      <c r="G438" s="217"/>
      <c r="H438" s="217"/>
      <c r="I438" s="218" t="str">
        <f aca="false">IF(OR(ISERROR(H438*F438*5)=1,H438=""),"saisir la quantité (colonne H)",H438*F438*5)</f>
        <v>saisir la quantité (colonne H)</v>
      </c>
      <c r="J438" s="219" t="str">
        <f aca="false">IF(OR(LEFT(E438,3)="HBV",LEFT(E438,3)="PHY",E438="PRA2",LEFT(E438,2)="ZI"),"Saisir obligatoirement le nombre de demandeurs","")</f>
        <v/>
      </c>
    </row>
    <row r="439" customFormat="false" ht="28.35" hidden="false" customHeight="true" outlineLevel="0" collapsed="false">
      <c r="A439" s="211" t="str">
        <f aca="false">LEFT(D439,7)</f>
        <v>GE_POL2</v>
      </c>
      <c r="B439" s="212" t="str">
        <f aca="false">VLOOKUP(A439,Opérateur_Territoire!$B$2:$D$120,2,0)</f>
        <v>PNR Lorraine</v>
      </c>
      <c r="C439" s="213" t="str">
        <f aca="false">VLOOKUP(A439,Opérateur_Territoire!$B$2:$D$120,3,0)</f>
        <v>Prairies remarquables – Ouest PNR de Lorraine – Biodiversité 2 (Agence de l'eau Rhin-Meuse)</v>
      </c>
      <c r="D439" s="214" t="s">
        <v>1049</v>
      </c>
      <c r="E439" s="215" t="s">
        <v>1301</v>
      </c>
      <c r="F439" s="216" t="n">
        <f aca="false">VLOOKUP(E439,'liste MAEC'!$A$2:$C$63,3,0)</f>
        <v>254</v>
      </c>
      <c r="G439" s="217"/>
      <c r="H439" s="217"/>
      <c r="I439" s="218" t="str">
        <f aca="false">IF(OR(ISERROR(H439*F439*5)=1,H439=""),"saisir la quantité (colonne H)",H439*F439*5)</f>
        <v>saisir la quantité (colonne H)</v>
      </c>
      <c r="J439" s="219" t="str">
        <f aca="false">IF(OR(LEFT(E439,3)="HBV",LEFT(E439,3)="PHY",E439="PRA2",LEFT(E439,2)="ZI"),"Saisir obligatoirement le nombre de demandeurs","")</f>
        <v/>
      </c>
    </row>
    <row r="440" customFormat="false" ht="28.35" hidden="false" customHeight="true" outlineLevel="0" collapsed="false">
      <c r="A440" s="211" t="str">
        <f aca="false">LEFT(D440,7)</f>
        <v>GE_POL2</v>
      </c>
      <c r="B440" s="212" t="str">
        <f aca="false">VLOOKUP(A440,Opérateur_Territoire!$B$2:$D$120,2,0)</f>
        <v>PNR Lorraine</v>
      </c>
      <c r="C440" s="213" t="str">
        <f aca="false">VLOOKUP(A440,Opérateur_Territoire!$B$2:$D$120,3,0)</f>
        <v>Prairies remarquables – Ouest PNR de Lorraine – Biodiversité 2 (Agence de l'eau Rhin-Meuse)</v>
      </c>
      <c r="D440" s="214" t="s">
        <v>1050</v>
      </c>
      <c r="E440" s="215" t="s">
        <v>1313</v>
      </c>
      <c r="F440" s="216" t="n">
        <f aca="false">VLOOKUP(E440,'liste MAEC'!$A$2:$C$63,3,0)</f>
        <v>150</v>
      </c>
      <c r="G440" s="217"/>
      <c r="H440" s="217"/>
      <c r="I440" s="218" t="str">
        <f aca="false">IF(OR(ISERROR(H440*F440*5)=1,H440=""),"saisir la quantité (colonne H)",H440*F440*5)</f>
        <v>saisir la quantité (colonne H)</v>
      </c>
      <c r="J440" s="219" t="str">
        <f aca="false">IF(OR(LEFT(E440,3)="HBV",LEFT(E440,3)="PHY",E440="PRA2",LEFT(E440,2)="ZI"),"Saisir obligatoirement le nombre de demandeurs","")</f>
        <v/>
      </c>
    </row>
    <row r="441" customFormat="false" ht="28.35" hidden="false" customHeight="true" outlineLevel="0" collapsed="false">
      <c r="A441" s="211" t="str">
        <f aca="false">LEFT(D441,7)</f>
        <v>GE_POLN</v>
      </c>
      <c r="B441" s="212" t="str">
        <f aca="false">VLOOKUP(A441,Opérateur_Territoire!$B$2:$D$120,2,0)</f>
        <v>PNR Lorraine</v>
      </c>
      <c r="C441" s="213" t="str">
        <f aca="false">VLOOKUP(A441,Opérateur_Territoire!$B$2:$D$120,3,0)</f>
        <v>Secteur Ouest du PNR de Lorraine – Natura 2000</v>
      </c>
      <c r="D441" s="214" t="s">
        <v>1205</v>
      </c>
      <c r="E441" s="215" t="s">
        <v>1282</v>
      </c>
      <c r="F441" s="216" t="n">
        <f aca="false">VLOOKUP(E441,'liste MAEC'!$A$2:$C$63,3,0)</f>
        <v>652</v>
      </c>
      <c r="G441" s="217"/>
      <c r="H441" s="217"/>
      <c r="I441" s="218" t="str">
        <f aca="false">IF(OR(ISERROR(H441*F441*5)=1,H441=""),"saisir la quantité (colonne H)",H441*F441*5)</f>
        <v>saisir la quantité (colonne H)</v>
      </c>
      <c r="J441" s="219" t="str">
        <f aca="false">IF(OR(LEFT(E441,3)="HBV",LEFT(E441,3)="PHY",E441="PRA2",LEFT(E441,2)="ZI"),"Saisir obligatoirement le nombre de demandeurs","")</f>
        <v/>
      </c>
    </row>
    <row r="442" customFormat="false" ht="28.35" hidden="false" customHeight="true" outlineLevel="0" collapsed="false">
      <c r="A442" s="211" t="str">
        <f aca="false">LEFT(D442,7)</f>
        <v>GE_POLN</v>
      </c>
      <c r="B442" s="212" t="str">
        <f aca="false">VLOOKUP(A442,Opérateur_Territoire!$B$2:$D$120,2,0)</f>
        <v>PNR Lorraine</v>
      </c>
      <c r="C442" s="213" t="str">
        <f aca="false">VLOOKUP(A442,Opérateur_Territoire!$B$2:$D$120,3,0)</f>
        <v>Secteur Ouest du PNR de Lorraine – Natura 2000</v>
      </c>
      <c r="D442" s="214" t="s">
        <v>1206</v>
      </c>
      <c r="E442" s="215" t="s">
        <v>1285</v>
      </c>
      <c r="F442" s="216" t="n">
        <f aca="false">VLOOKUP(E442,'liste MAEC'!$A$2:$C$63,3,0)</f>
        <v>358</v>
      </c>
      <c r="G442" s="217"/>
      <c r="H442" s="217"/>
      <c r="I442" s="218" t="str">
        <f aca="false">IF(OR(ISERROR(H442*F442*5)=1,H442=""),"saisir la quantité (colonne H)",H442*F442*5)</f>
        <v>saisir la quantité (colonne H)</v>
      </c>
      <c r="J442" s="219" t="str">
        <f aca="false">IF(OR(LEFT(E442,3)="HBV",LEFT(E442,3)="PHY",E442="PRA2",LEFT(E442,2)="ZI"),"Saisir obligatoirement le nombre de demandeurs","")</f>
        <v/>
      </c>
    </row>
    <row r="443" customFormat="false" ht="28.35" hidden="false" customHeight="true" outlineLevel="0" collapsed="false">
      <c r="A443" s="211" t="str">
        <f aca="false">LEFT(D443,7)</f>
        <v>GE_POLN</v>
      </c>
      <c r="B443" s="212" t="str">
        <f aca="false">VLOOKUP(A443,Opérateur_Territoire!$B$2:$D$120,2,0)</f>
        <v>PNR Lorraine</v>
      </c>
      <c r="C443" s="213" t="str">
        <f aca="false">VLOOKUP(A443,Opérateur_Territoire!$B$2:$D$120,3,0)</f>
        <v>Secteur Ouest du PNR de Lorraine – Natura 2000</v>
      </c>
      <c r="D443" s="214" t="s">
        <v>1051</v>
      </c>
      <c r="E443" s="215" t="s">
        <v>1289</v>
      </c>
      <c r="F443" s="216" t="n">
        <f aca="false">VLOOKUP(E443,'liste MAEC'!$A$2:$C$63,3,0)</f>
        <v>82</v>
      </c>
      <c r="G443" s="217"/>
      <c r="H443" s="217"/>
      <c r="I443" s="218" t="str">
        <f aca="false">IF(OR(ISERROR(H443*F443*5)=1,H443=""),"saisir la quantité (colonne H)",H443*F443*5)</f>
        <v>saisir la quantité (colonne H)</v>
      </c>
      <c r="J443" s="219" t="str">
        <f aca="false">IF(OR(LEFT(E443,3)="HBV",LEFT(E443,3)="PHY",E443="PRA2",LEFT(E443,2)="ZI"),"Saisir obligatoirement le nombre de demandeurs","")</f>
        <v/>
      </c>
    </row>
    <row r="444" customFormat="false" ht="28.35" hidden="false" customHeight="true" outlineLevel="0" collapsed="false">
      <c r="A444" s="211" t="str">
        <f aca="false">LEFT(D444,7)</f>
        <v>GE_POLN</v>
      </c>
      <c r="B444" s="212" t="str">
        <f aca="false">VLOOKUP(A444,Opérateur_Territoire!$B$2:$D$120,2,0)</f>
        <v>PNR Lorraine</v>
      </c>
      <c r="C444" s="213" t="str">
        <f aca="false">VLOOKUP(A444,Opérateur_Territoire!$B$2:$D$120,3,0)</f>
        <v>Secteur Ouest du PNR de Lorraine – Natura 2000</v>
      </c>
      <c r="D444" s="214" t="s">
        <v>1052</v>
      </c>
      <c r="E444" s="215" t="s">
        <v>1293</v>
      </c>
      <c r="F444" s="216" t="n">
        <f aca="false">VLOOKUP(E444,'liste MAEC'!$A$2:$C$63,3,0)</f>
        <v>145</v>
      </c>
      <c r="G444" s="217"/>
      <c r="H444" s="217"/>
      <c r="I444" s="218" t="str">
        <f aca="false">IF(OR(ISERROR(H444*F444*5)=1,H444=""),"saisir la quantité (colonne H)",H444*F444*5)</f>
        <v>saisir la quantité (colonne H)</v>
      </c>
      <c r="J444" s="219" t="str">
        <f aca="false">IF(OR(LEFT(E444,3)="HBV",LEFT(E444,3)="PHY",E444="PRA2",LEFT(E444,2)="ZI"),"Saisir obligatoirement le nombre de demandeurs","")</f>
        <v/>
      </c>
    </row>
    <row r="445" customFormat="false" ht="28.35" hidden="false" customHeight="true" outlineLevel="0" collapsed="false">
      <c r="A445" s="211" t="str">
        <f aca="false">LEFT(D445,7)</f>
        <v>GE_POLN</v>
      </c>
      <c r="B445" s="212" t="str">
        <f aca="false">VLOOKUP(A445,Opérateur_Territoire!$B$2:$D$120,2,0)</f>
        <v>PNR Lorraine</v>
      </c>
      <c r="C445" s="213" t="str">
        <f aca="false">VLOOKUP(A445,Opérateur_Territoire!$B$2:$D$120,3,0)</f>
        <v>Secteur Ouest du PNR de Lorraine – Natura 2000</v>
      </c>
      <c r="D445" s="214" t="s">
        <v>1053</v>
      </c>
      <c r="E445" s="215" t="s">
        <v>1297</v>
      </c>
      <c r="F445" s="216" t="n">
        <f aca="false">VLOOKUP(E445,'liste MAEC'!$A$2:$C$63,3,0)</f>
        <v>200</v>
      </c>
      <c r="G445" s="217"/>
      <c r="H445" s="217"/>
      <c r="I445" s="218" t="str">
        <f aca="false">IF(OR(ISERROR(H445*F445*5)=1,H445=""),"saisir la quantité (colonne H)",H445*F445*5)</f>
        <v>saisir la quantité (colonne H)</v>
      </c>
      <c r="J445" s="219" t="str">
        <f aca="false">IF(OR(LEFT(E445,3)="HBV",LEFT(E445,3)="PHY",E445="PRA2",LEFT(E445,2)="ZI"),"Saisir obligatoirement le nombre de demandeurs","")</f>
        <v/>
      </c>
    </row>
    <row r="446" customFormat="false" ht="28.35" hidden="false" customHeight="true" outlineLevel="0" collapsed="false">
      <c r="A446" s="211" t="str">
        <f aca="false">LEFT(D446,7)</f>
        <v>GE_POLN</v>
      </c>
      <c r="B446" s="212" t="str">
        <f aca="false">VLOOKUP(A446,Opérateur_Territoire!$B$2:$D$120,2,0)</f>
        <v>PNR Lorraine</v>
      </c>
      <c r="C446" s="213" t="str">
        <f aca="false">VLOOKUP(A446,Opérateur_Territoire!$B$2:$D$120,3,0)</f>
        <v>Secteur Ouest du PNR de Lorraine – Natura 2000</v>
      </c>
      <c r="D446" s="214" t="s">
        <v>1054</v>
      </c>
      <c r="E446" s="215" t="s">
        <v>1301</v>
      </c>
      <c r="F446" s="216" t="n">
        <f aca="false">VLOOKUP(E446,'liste MAEC'!$A$2:$C$63,3,0)</f>
        <v>254</v>
      </c>
      <c r="G446" s="217"/>
      <c r="H446" s="217"/>
      <c r="I446" s="218" t="str">
        <f aca="false">IF(OR(ISERROR(H446*F446*5)=1,H446=""),"saisir la quantité (colonne H)",H446*F446*5)</f>
        <v>saisir la quantité (colonne H)</v>
      </c>
      <c r="J446" s="219" t="str">
        <f aca="false">IF(OR(LEFT(E446,3)="HBV",LEFT(E446,3)="PHY",E446="PRA2",LEFT(E446,2)="ZI"),"Saisir obligatoirement le nombre de demandeurs","")</f>
        <v/>
      </c>
    </row>
    <row r="447" customFormat="false" ht="28.35" hidden="false" customHeight="true" outlineLevel="0" collapsed="false">
      <c r="A447" s="211" t="str">
        <f aca="false">LEFT(D447,7)</f>
        <v>GE_POLN</v>
      </c>
      <c r="B447" s="212" t="str">
        <f aca="false">VLOOKUP(A447,Opérateur_Territoire!$B$2:$D$120,2,0)</f>
        <v>PNR Lorraine</v>
      </c>
      <c r="C447" s="213" t="str">
        <f aca="false">VLOOKUP(A447,Opérateur_Territoire!$B$2:$D$120,3,0)</f>
        <v>Secteur Ouest du PNR de Lorraine – Natura 2000</v>
      </c>
      <c r="D447" s="214" t="s">
        <v>1360</v>
      </c>
      <c r="E447" s="215" t="s">
        <v>1305</v>
      </c>
      <c r="F447" s="216" t="n">
        <f aca="false">VLOOKUP(E447,'liste MAEC'!$A$2:$C$63,3,0)</f>
        <v>800</v>
      </c>
      <c r="G447" s="217"/>
      <c r="H447" s="217"/>
      <c r="I447" s="218" t="str">
        <f aca="false">IF(OR(ISERROR(H447*F447*5)=1,H447=""),"saisir la quantité (colonne H)",H447*F447*5)</f>
        <v>saisir la quantité (colonne H)</v>
      </c>
      <c r="J447" s="219" t="str">
        <f aca="false">IF(OR(LEFT(E447,3)="HBV",LEFT(E447,3)="PHY",E447="PRA2",LEFT(E447,2)="ZI"),"Saisir obligatoirement le nombre de demandeurs","")</f>
        <v/>
      </c>
    </row>
    <row r="448" customFormat="false" ht="28.35" hidden="false" customHeight="true" outlineLevel="0" collapsed="false">
      <c r="A448" s="211" t="str">
        <f aca="false">LEFT(D448,7)</f>
        <v>GE_POLN</v>
      </c>
      <c r="B448" s="212" t="str">
        <f aca="false">VLOOKUP(A448,Opérateur_Territoire!$B$2:$D$120,2,0)</f>
        <v>PNR Lorraine</v>
      </c>
      <c r="C448" s="213" t="str">
        <f aca="false">VLOOKUP(A448,Opérateur_Territoire!$B$2:$D$120,3,0)</f>
        <v>Secteur Ouest du PNR de Lorraine – Natura 2000</v>
      </c>
      <c r="D448" s="214" t="s">
        <v>1361</v>
      </c>
      <c r="E448" s="215" t="s">
        <v>1309</v>
      </c>
      <c r="F448" s="216" t="n">
        <f aca="false">VLOOKUP(E448,'liste MAEC'!$A$2:$C$63,3,0)</f>
        <v>62</v>
      </c>
      <c r="G448" s="217"/>
      <c r="H448" s="217"/>
      <c r="I448" s="218" t="str">
        <f aca="false">IF(OR(ISERROR(H448*F448*5)=1,H448=""),"saisir la quantité (colonne H)",H448*F448*5)</f>
        <v>saisir la quantité (colonne H)</v>
      </c>
      <c r="J448" s="219" t="str">
        <f aca="false">IF(OR(LEFT(E448,3)="HBV",LEFT(E448,3)="PHY",E448="PRA2",LEFT(E448,2)="ZI"),"Saisir obligatoirement le nombre de demandeurs","")</f>
        <v/>
      </c>
    </row>
    <row r="449" customFormat="false" ht="28.35" hidden="false" customHeight="true" outlineLevel="0" collapsed="false">
      <c r="A449" s="211" t="str">
        <f aca="false">LEFT(D449,7)</f>
        <v>GE_POLN</v>
      </c>
      <c r="B449" s="212" t="str">
        <f aca="false">VLOOKUP(A449,Opérateur_Territoire!$B$2:$D$120,2,0)</f>
        <v>PNR Lorraine</v>
      </c>
      <c r="C449" s="213" t="str">
        <f aca="false">VLOOKUP(A449,Opérateur_Territoire!$B$2:$D$120,3,0)</f>
        <v>Secteur Ouest du PNR de Lorraine – Natura 2000</v>
      </c>
      <c r="D449" s="214" t="s">
        <v>1055</v>
      </c>
      <c r="E449" s="215" t="s">
        <v>1313</v>
      </c>
      <c r="F449" s="216" t="n">
        <f aca="false">VLOOKUP(E449,'liste MAEC'!$A$2:$C$63,3,0)</f>
        <v>150</v>
      </c>
      <c r="G449" s="217"/>
      <c r="H449" s="217"/>
      <c r="I449" s="218" t="str">
        <f aca="false">IF(OR(ISERROR(H449*F449*5)=1,H449=""),"saisir la quantité (colonne H)",H449*F449*5)</f>
        <v>saisir la quantité (colonne H)</v>
      </c>
      <c r="J449" s="219" t="str">
        <f aca="false">IF(OR(LEFT(E449,3)="HBV",LEFT(E449,3)="PHY",E449="PRA2",LEFT(E449,2)="ZI"),"Saisir obligatoirement le nombre de demandeurs","")</f>
        <v/>
      </c>
    </row>
    <row r="450" customFormat="false" ht="28.35" hidden="false" customHeight="true" outlineLevel="0" collapsed="false">
      <c r="A450" s="211" t="str">
        <f aca="false">LEFT(D450,7)</f>
        <v>GE_POLN</v>
      </c>
      <c r="B450" s="212" t="str">
        <f aca="false">VLOOKUP(A450,Opérateur_Territoire!$B$2:$D$120,2,0)</f>
        <v>PNR Lorraine</v>
      </c>
      <c r="C450" s="213" t="str">
        <f aca="false">VLOOKUP(A450,Opérateur_Territoire!$B$2:$D$120,3,0)</f>
        <v>Secteur Ouest du PNR de Lorraine – Natura 2000</v>
      </c>
      <c r="D450" s="214" t="s">
        <v>1056</v>
      </c>
      <c r="E450" s="215" t="s">
        <v>1315</v>
      </c>
      <c r="F450" s="216" t="n">
        <f aca="false">VLOOKUP(E450,'liste MAEC'!$A$2:$C$63,3,0)</f>
        <v>201</v>
      </c>
      <c r="G450" s="217"/>
      <c r="H450" s="217"/>
      <c r="I450" s="218" t="str">
        <f aca="false">IF(OR(ISERROR(H450*F450*5)=1,H450=""),"saisir la quantité (colonne H)",H450*F450*5)</f>
        <v>saisir la quantité (colonne H)</v>
      </c>
      <c r="J450" s="219" t="str">
        <f aca="false">IF(OR(LEFT(E450,3)="HBV",LEFT(E450,3)="PHY",E450="PRA2",LEFT(E450,2)="ZI"),"Saisir obligatoirement le nombre de demandeurs","")</f>
        <v/>
      </c>
    </row>
    <row r="451" customFormat="false" ht="28.35" hidden="false" customHeight="true" outlineLevel="0" collapsed="false">
      <c r="A451" s="211" t="str">
        <f aca="false">LEFT(D451,7)</f>
        <v>GE_POLN</v>
      </c>
      <c r="B451" s="212" t="str">
        <f aca="false">VLOOKUP(A451,Opérateur_Territoire!$B$2:$D$120,2,0)</f>
        <v>PNR Lorraine</v>
      </c>
      <c r="C451" s="213" t="str">
        <f aca="false">VLOOKUP(A451,Opérateur_Territoire!$B$2:$D$120,3,0)</f>
        <v>Secteur Ouest du PNR de Lorraine – Natura 2000</v>
      </c>
      <c r="D451" s="214" t="s">
        <v>761</v>
      </c>
      <c r="E451" s="215" t="s">
        <v>1323</v>
      </c>
      <c r="F451" s="216" t="n">
        <f aca="false">VLOOKUP(E451,'liste MAEC'!$A$2:$C$63,3,0)</f>
        <v>51</v>
      </c>
      <c r="G451" s="217"/>
      <c r="H451" s="217"/>
      <c r="I451" s="218" t="str">
        <f aca="false">IF(OR(ISERROR(H451*F451*5)=1,H451=""),"saisir la quantité (colonne H)",H451*F451*5)</f>
        <v>saisir la quantité (colonne H)</v>
      </c>
      <c r="J451" s="219" t="str">
        <f aca="false">IF(OR(LEFT(E451,3)="HBV",LEFT(E451,3)="PHY",E451="PRA2",LEFT(E451,2)="ZI"),"Saisir obligatoirement le nombre de demandeurs","")</f>
        <v/>
      </c>
    </row>
    <row r="452" customFormat="false" ht="28.35" hidden="false" customHeight="true" outlineLevel="0" collapsed="false">
      <c r="A452" s="211" t="str">
        <f aca="false">LEFT(D452,7)</f>
        <v>GE_SEIN</v>
      </c>
      <c r="B452" s="212" t="str">
        <f aca="false">VLOOKUP(A452,Opérateur_Territoire!$B$2:$D$120,2,0)</f>
        <v>PNR Lorraine</v>
      </c>
      <c r="C452" s="213" t="str">
        <f aca="false">VLOOKUP(A452,Opérateur_Territoire!$B$2:$D$120,3,0)</f>
        <v>Vallée de la Seille – Natura 2000</v>
      </c>
      <c r="D452" s="214" t="s">
        <v>1207</v>
      </c>
      <c r="E452" s="215" t="s">
        <v>1282</v>
      </c>
      <c r="F452" s="216" t="n">
        <f aca="false">VLOOKUP(E452,'liste MAEC'!$A$2:$C$63,3,0)</f>
        <v>652</v>
      </c>
      <c r="G452" s="217"/>
      <c r="H452" s="217"/>
      <c r="I452" s="218" t="str">
        <f aca="false">IF(OR(ISERROR(H452*F452*5)=1,H452=""),"saisir la quantité (colonne H)",H452*F452*5)</f>
        <v>saisir la quantité (colonne H)</v>
      </c>
      <c r="J452" s="219" t="str">
        <f aca="false">IF(OR(LEFT(E452,3)="HBV",LEFT(E452,3)="PHY",E452="PRA2",LEFT(E452,2)="ZI"),"Saisir obligatoirement le nombre de demandeurs","")</f>
        <v/>
      </c>
    </row>
    <row r="453" customFormat="false" ht="28.35" hidden="false" customHeight="true" outlineLevel="0" collapsed="false">
      <c r="A453" s="211" t="str">
        <f aca="false">LEFT(D453,7)</f>
        <v>GE_SEIN</v>
      </c>
      <c r="B453" s="212" t="str">
        <f aca="false">VLOOKUP(A453,Opérateur_Territoire!$B$2:$D$120,2,0)</f>
        <v>PNR Lorraine</v>
      </c>
      <c r="C453" s="213" t="str">
        <f aca="false">VLOOKUP(A453,Opérateur_Territoire!$B$2:$D$120,3,0)</f>
        <v>Vallée de la Seille – Natura 2000</v>
      </c>
      <c r="D453" s="214" t="s">
        <v>1208</v>
      </c>
      <c r="E453" s="215" t="s">
        <v>1285</v>
      </c>
      <c r="F453" s="216" t="n">
        <f aca="false">VLOOKUP(E453,'liste MAEC'!$A$2:$C$63,3,0)</f>
        <v>358</v>
      </c>
      <c r="G453" s="217"/>
      <c r="H453" s="217"/>
      <c r="I453" s="218" t="str">
        <f aca="false">IF(OR(ISERROR(H453*F453*5)=1,H453=""),"saisir la quantité (colonne H)",H453*F453*5)</f>
        <v>saisir la quantité (colonne H)</v>
      </c>
      <c r="J453" s="219" t="str">
        <f aca="false">IF(OR(LEFT(E453,3)="HBV",LEFT(E453,3)="PHY",E453="PRA2",LEFT(E453,2)="ZI"),"Saisir obligatoirement le nombre de demandeurs","")</f>
        <v/>
      </c>
    </row>
    <row r="454" customFormat="false" ht="28.35" hidden="false" customHeight="true" outlineLevel="0" collapsed="false">
      <c r="A454" s="211" t="str">
        <f aca="false">LEFT(D454,7)</f>
        <v>GE_SEIN</v>
      </c>
      <c r="B454" s="212" t="str">
        <f aca="false">VLOOKUP(A454,Opérateur_Territoire!$B$2:$D$120,2,0)</f>
        <v>PNR Lorraine</v>
      </c>
      <c r="C454" s="213" t="str">
        <f aca="false">VLOOKUP(A454,Opérateur_Territoire!$B$2:$D$120,3,0)</f>
        <v>Vallée de la Seille – Natura 2000</v>
      </c>
      <c r="D454" s="214" t="s">
        <v>1057</v>
      </c>
      <c r="E454" s="215" t="s">
        <v>1289</v>
      </c>
      <c r="F454" s="216" t="n">
        <f aca="false">VLOOKUP(E454,'liste MAEC'!$A$2:$C$63,3,0)</f>
        <v>82</v>
      </c>
      <c r="G454" s="217"/>
      <c r="H454" s="217"/>
      <c r="I454" s="218" t="str">
        <f aca="false">IF(OR(ISERROR(H454*F454*5)=1,H454=""),"saisir la quantité (colonne H)",H454*F454*5)</f>
        <v>saisir la quantité (colonne H)</v>
      </c>
      <c r="J454" s="219" t="str">
        <f aca="false">IF(OR(LEFT(E454,3)="HBV",LEFT(E454,3)="PHY",E454="PRA2",LEFT(E454,2)="ZI"),"Saisir obligatoirement le nombre de demandeurs","")</f>
        <v/>
      </c>
    </row>
    <row r="455" customFormat="false" ht="28.35" hidden="false" customHeight="true" outlineLevel="0" collapsed="false">
      <c r="A455" s="211" t="str">
        <f aca="false">LEFT(D455,7)</f>
        <v>GE_SEIN</v>
      </c>
      <c r="B455" s="212" t="str">
        <f aca="false">VLOOKUP(A455,Opérateur_Territoire!$B$2:$D$120,2,0)</f>
        <v>PNR Lorraine</v>
      </c>
      <c r="C455" s="213" t="str">
        <f aca="false">VLOOKUP(A455,Opérateur_Territoire!$B$2:$D$120,3,0)</f>
        <v>Vallée de la Seille – Natura 2000</v>
      </c>
      <c r="D455" s="214" t="s">
        <v>1058</v>
      </c>
      <c r="E455" s="215" t="s">
        <v>1293</v>
      </c>
      <c r="F455" s="216" t="n">
        <f aca="false">VLOOKUP(E455,'liste MAEC'!$A$2:$C$63,3,0)</f>
        <v>145</v>
      </c>
      <c r="G455" s="217"/>
      <c r="H455" s="217"/>
      <c r="I455" s="218" t="str">
        <f aca="false">IF(OR(ISERROR(H455*F455*5)=1,H455=""),"saisir la quantité (colonne H)",H455*F455*5)</f>
        <v>saisir la quantité (colonne H)</v>
      </c>
      <c r="J455" s="219" t="str">
        <f aca="false">IF(OR(LEFT(E455,3)="HBV",LEFT(E455,3)="PHY",E455="PRA2",LEFT(E455,2)="ZI"),"Saisir obligatoirement le nombre de demandeurs","")</f>
        <v/>
      </c>
    </row>
    <row r="456" customFormat="false" ht="28.35" hidden="false" customHeight="true" outlineLevel="0" collapsed="false">
      <c r="A456" s="211" t="str">
        <f aca="false">LEFT(D456,7)</f>
        <v>GE_SEIN</v>
      </c>
      <c r="B456" s="212" t="str">
        <f aca="false">VLOOKUP(A456,Opérateur_Territoire!$B$2:$D$120,2,0)</f>
        <v>PNR Lorraine</v>
      </c>
      <c r="C456" s="213" t="str">
        <f aca="false">VLOOKUP(A456,Opérateur_Territoire!$B$2:$D$120,3,0)</f>
        <v>Vallée de la Seille – Natura 2000</v>
      </c>
      <c r="D456" s="214" t="s">
        <v>1059</v>
      </c>
      <c r="E456" s="215" t="s">
        <v>1297</v>
      </c>
      <c r="F456" s="216" t="n">
        <f aca="false">VLOOKUP(E456,'liste MAEC'!$A$2:$C$63,3,0)</f>
        <v>200</v>
      </c>
      <c r="G456" s="217"/>
      <c r="H456" s="217"/>
      <c r="I456" s="218" t="str">
        <f aca="false">IF(OR(ISERROR(H456*F456*5)=1,H456=""),"saisir la quantité (colonne H)",H456*F456*5)</f>
        <v>saisir la quantité (colonne H)</v>
      </c>
      <c r="J456" s="219" t="str">
        <f aca="false">IF(OR(LEFT(E456,3)="HBV",LEFT(E456,3)="PHY",E456="PRA2",LEFT(E456,2)="ZI"),"Saisir obligatoirement le nombre de demandeurs","")</f>
        <v/>
      </c>
    </row>
    <row r="457" customFormat="false" ht="28.35" hidden="false" customHeight="true" outlineLevel="0" collapsed="false">
      <c r="A457" s="211" t="str">
        <f aca="false">LEFT(D457,7)</f>
        <v>GE_SEIN</v>
      </c>
      <c r="B457" s="212" t="str">
        <f aca="false">VLOOKUP(A457,Opérateur_Territoire!$B$2:$D$120,2,0)</f>
        <v>PNR Lorraine</v>
      </c>
      <c r="C457" s="213" t="str">
        <f aca="false">VLOOKUP(A457,Opérateur_Territoire!$B$2:$D$120,3,0)</f>
        <v>Vallée de la Seille – Natura 2000</v>
      </c>
      <c r="D457" s="214" t="s">
        <v>1060</v>
      </c>
      <c r="E457" s="215" t="s">
        <v>1301</v>
      </c>
      <c r="F457" s="216" t="n">
        <f aca="false">VLOOKUP(E457,'liste MAEC'!$A$2:$C$63,3,0)</f>
        <v>254</v>
      </c>
      <c r="G457" s="217"/>
      <c r="H457" s="217"/>
      <c r="I457" s="218" t="str">
        <f aca="false">IF(OR(ISERROR(H457*F457*5)=1,H457=""),"saisir la quantité (colonne H)",H457*F457*5)</f>
        <v>saisir la quantité (colonne H)</v>
      </c>
      <c r="J457" s="219" t="str">
        <f aca="false">IF(OR(LEFT(E457,3)="HBV",LEFT(E457,3)="PHY",E457="PRA2",LEFT(E457,2)="ZI"),"Saisir obligatoirement le nombre de demandeurs","")</f>
        <v/>
      </c>
    </row>
    <row r="458" customFormat="false" ht="28.35" hidden="false" customHeight="true" outlineLevel="0" collapsed="false">
      <c r="A458" s="211" t="str">
        <f aca="false">LEFT(D458,7)</f>
        <v>GE_SEIN</v>
      </c>
      <c r="B458" s="212" t="str">
        <f aca="false">VLOOKUP(A458,Opérateur_Territoire!$B$2:$D$120,2,0)</f>
        <v>PNR Lorraine</v>
      </c>
      <c r="C458" s="213" t="str">
        <f aca="false">VLOOKUP(A458,Opérateur_Territoire!$B$2:$D$120,3,0)</f>
        <v>Vallée de la Seille – Natura 2000</v>
      </c>
      <c r="D458" s="214" t="s">
        <v>1362</v>
      </c>
      <c r="E458" s="215" t="s">
        <v>1305</v>
      </c>
      <c r="F458" s="216" t="n">
        <f aca="false">VLOOKUP(E458,'liste MAEC'!$A$2:$C$63,3,0)</f>
        <v>800</v>
      </c>
      <c r="G458" s="217"/>
      <c r="H458" s="217"/>
      <c r="I458" s="218" t="str">
        <f aca="false">IF(OR(ISERROR(H458*F458*5)=1,H458=""),"saisir la quantité (colonne H)",H458*F458*5)</f>
        <v>saisir la quantité (colonne H)</v>
      </c>
      <c r="J458" s="219" t="str">
        <f aca="false">IF(OR(LEFT(E458,3)="HBV",LEFT(E458,3)="PHY",E458="PRA2",LEFT(E458,2)="ZI"),"Saisir obligatoirement le nombre de demandeurs","")</f>
        <v/>
      </c>
    </row>
    <row r="459" customFormat="false" ht="28.35" hidden="false" customHeight="true" outlineLevel="0" collapsed="false">
      <c r="A459" s="211" t="str">
        <f aca="false">LEFT(D459,7)</f>
        <v>GE_SEIN</v>
      </c>
      <c r="B459" s="212" t="str">
        <f aca="false">VLOOKUP(A459,Opérateur_Territoire!$B$2:$D$120,2,0)</f>
        <v>PNR Lorraine</v>
      </c>
      <c r="C459" s="213" t="str">
        <f aca="false">VLOOKUP(A459,Opérateur_Territoire!$B$2:$D$120,3,0)</f>
        <v>Vallée de la Seille – Natura 2000</v>
      </c>
      <c r="D459" s="214" t="s">
        <v>1363</v>
      </c>
      <c r="E459" s="215" t="s">
        <v>1309</v>
      </c>
      <c r="F459" s="216" t="n">
        <f aca="false">VLOOKUP(E459,'liste MAEC'!$A$2:$C$63,3,0)</f>
        <v>62</v>
      </c>
      <c r="G459" s="217"/>
      <c r="H459" s="217"/>
      <c r="I459" s="218" t="str">
        <f aca="false">IF(OR(ISERROR(H459*F459*5)=1,H459=""),"saisir la quantité (colonne H)",H459*F459*5)</f>
        <v>saisir la quantité (colonne H)</v>
      </c>
      <c r="J459" s="219" t="str">
        <f aca="false">IF(OR(LEFT(E459,3)="HBV",LEFT(E459,3)="PHY",E459="PRA2",LEFT(E459,2)="ZI"),"Saisir obligatoirement le nombre de demandeurs","")</f>
        <v/>
      </c>
    </row>
    <row r="460" customFormat="false" ht="28.35" hidden="false" customHeight="true" outlineLevel="0" collapsed="false">
      <c r="A460" s="211" t="str">
        <f aca="false">LEFT(D460,7)</f>
        <v>GE_SEIN</v>
      </c>
      <c r="B460" s="212" t="str">
        <f aca="false">VLOOKUP(A460,Opérateur_Territoire!$B$2:$D$120,2,0)</f>
        <v>PNR Lorraine</v>
      </c>
      <c r="C460" s="213" t="str">
        <f aca="false">VLOOKUP(A460,Opérateur_Territoire!$B$2:$D$120,3,0)</f>
        <v>Vallée de la Seille – Natura 2000</v>
      </c>
      <c r="D460" s="214" t="s">
        <v>1061</v>
      </c>
      <c r="E460" s="215" t="s">
        <v>1313</v>
      </c>
      <c r="F460" s="216" t="n">
        <f aca="false">VLOOKUP(E460,'liste MAEC'!$A$2:$C$63,3,0)</f>
        <v>150</v>
      </c>
      <c r="G460" s="217"/>
      <c r="H460" s="217"/>
      <c r="I460" s="218" t="str">
        <f aca="false">IF(OR(ISERROR(H460*F460*5)=1,H460=""),"saisir la quantité (colonne H)",H460*F460*5)</f>
        <v>saisir la quantité (colonne H)</v>
      </c>
      <c r="J460" s="219" t="str">
        <f aca="false">IF(OR(LEFT(E460,3)="HBV",LEFT(E460,3)="PHY",E460="PRA2",LEFT(E460,2)="ZI"),"Saisir obligatoirement le nombre de demandeurs","")</f>
        <v/>
      </c>
    </row>
    <row r="461" customFormat="false" ht="28.35" hidden="false" customHeight="true" outlineLevel="0" collapsed="false">
      <c r="A461" s="211" t="str">
        <f aca="false">LEFT(D461,7)</f>
        <v>GE_SEIN</v>
      </c>
      <c r="B461" s="212" t="str">
        <f aca="false">VLOOKUP(A461,Opérateur_Territoire!$B$2:$D$120,2,0)</f>
        <v>PNR Lorraine</v>
      </c>
      <c r="C461" s="213" t="str">
        <f aca="false">VLOOKUP(A461,Opérateur_Territoire!$B$2:$D$120,3,0)</f>
        <v>Vallée de la Seille – Natura 2000</v>
      </c>
      <c r="D461" s="214" t="s">
        <v>762</v>
      </c>
      <c r="E461" s="215" t="s">
        <v>1323</v>
      </c>
      <c r="F461" s="216" t="n">
        <f aca="false">VLOOKUP(E461,'liste MAEC'!$A$2:$C$63,3,0)</f>
        <v>51</v>
      </c>
      <c r="G461" s="217"/>
      <c r="H461" s="217"/>
      <c r="I461" s="218" t="str">
        <f aca="false">IF(OR(ISERROR(H461*F461*5)=1,H461=""),"saisir la quantité (colonne H)",H461*F461*5)</f>
        <v>saisir la quantité (colonne H)</v>
      </c>
      <c r="J461" s="219" t="str">
        <f aca="false">IF(OR(LEFT(E461,3)="HBV",LEFT(E461,3)="PHY",E461="PRA2",LEFT(E461,2)="ZI"),"Saisir obligatoirement le nombre de demandeurs","")</f>
        <v/>
      </c>
    </row>
    <row r="462" customFormat="false" ht="28.35" hidden="false" customHeight="true" outlineLevel="0" collapsed="false">
      <c r="A462" s="211" t="str">
        <f aca="false">LEFT(D462,7)</f>
        <v>GE_VA12</v>
      </c>
      <c r="B462" s="212" t="str">
        <f aca="false">VLOOKUP(A462,Opérateur_Territoire!$B$2:$D$120,2,0)</f>
        <v>PNR Vosges du Nord</v>
      </c>
      <c r="C462" s="213" t="str">
        <f aca="false">VLOOKUP(A462,Opérateur_Territoire!$B$2:$D$120,3,0)</f>
        <v>Vosges du Nord et Alsace bossue – Biodiversité 2 (Agence de l'eau Rhin-Meuse)</v>
      </c>
      <c r="D462" s="214" t="s">
        <v>1209</v>
      </c>
      <c r="E462" s="215" t="s">
        <v>1282</v>
      </c>
      <c r="F462" s="216" t="n">
        <f aca="false">VLOOKUP(E462,'liste MAEC'!$A$2:$C$63,3,0)</f>
        <v>652</v>
      </c>
      <c r="G462" s="217"/>
      <c r="H462" s="217"/>
      <c r="I462" s="218" t="str">
        <f aca="false">IF(OR(ISERROR(H462*F462*5)=1,H462=""),"saisir la quantité (colonne H)",H462*F462*5)</f>
        <v>saisir la quantité (colonne H)</v>
      </c>
      <c r="J462" s="219" t="str">
        <f aca="false">IF(OR(LEFT(E462,3)="HBV",LEFT(E462,3)="PHY",E462="PRA2",LEFT(E462,2)="ZI"),"Saisir obligatoirement le nombre de demandeurs","")</f>
        <v/>
      </c>
    </row>
    <row r="463" customFormat="false" ht="28.35" hidden="false" customHeight="true" outlineLevel="0" collapsed="false">
      <c r="A463" s="211" t="str">
        <f aca="false">LEFT(D463,7)</f>
        <v>GE_VA12</v>
      </c>
      <c r="B463" s="212" t="str">
        <f aca="false">VLOOKUP(A463,Opérateur_Territoire!$B$2:$D$120,2,0)</f>
        <v>PNR Vosges du Nord</v>
      </c>
      <c r="C463" s="213" t="str">
        <f aca="false">VLOOKUP(A463,Opérateur_Territoire!$B$2:$D$120,3,0)</f>
        <v>Vosges du Nord et Alsace bossue – Biodiversité 2 (Agence de l'eau Rhin-Meuse)</v>
      </c>
      <c r="D463" s="214" t="s">
        <v>1210</v>
      </c>
      <c r="E463" s="215" t="s">
        <v>1285</v>
      </c>
      <c r="F463" s="216" t="n">
        <f aca="false">VLOOKUP(E463,'liste MAEC'!$A$2:$C$63,3,0)</f>
        <v>358</v>
      </c>
      <c r="G463" s="217"/>
      <c r="H463" s="217"/>
      <c r="I463" s="218" t="str">
        <f aca="false">IF(OR(ISERROR(H463*F463*5)=1,H463=""),"saisir la quantité (colonne H)",H463*F463*5)</f>
        <v>saisir la quantité (colonne H)</v>
      </c>
      <c r="J463" s="219" t="str">
        <f aca="false">IF(OR(LEFT(E463,3)="HBV",LEFT(E463,3)="PHY",E463="PRA2",LEFT(E463,2)="ZI"),"Saisir obligatoirement le nombre de demandeurs","")</f>
        <v/>
      </c>
    </row>
    <row r="464" customFormat="false" ht="28.35" hidden="false" customHeight="true" outlineLevel="0" collapsed="false">
      <c r="A464" s="211" t="str">
        <f aca="false">LEFT(D464,7)</f>
        <v>GE_VA12</v>
      </c>
      <c r="B464" s="212" t="str">
        <f aca="false">VLOOKUP(A464,Opérateur_Territoire!$B$2:$D$120,2,0)</f>
        <v>PNR Vosges du Nord</v>
      </c>
      <c r="C464" s="213" t="str">
        <f aca="false">VLOOKUP(A464,Opérateur_Territoire!$B$2:$D$120,3,0)</f>
        <v>Vosges du Nord et Alsace bossue – Biodiversité 2 (Agence de l'eau Rhin-Meuse)</v>
      </c>
      <c r="D464" s="214" t="s">
        <v>1062</v>
      </c>
      <c r="E464" s="215" t="s">
        <v>1293</v>
      </c>
      <c r="F464" s="216" t="n">
        <f aca="false">VLOOKUP(E464,'liste MAEC'!$A$2:$C$63,3,0)</f>
        <v>145</v>
      </c>
      <c r="G464" s="217"/>
      <c r="H464" s="217"/>
      <c r="I464" s="218" t="str">
        <f aca="false">IF(OR(ISERROR(H464*F464*5)=1,H464=""),"saisir la quantité (colonne H)",H464*F464*5)</f>
        <v>saisir la quantité (colonne H)</v>
      </c>
      <c r="J464" s="219" t="str">
        <f aca="false">IF(OR(LEFT(E464,3)="HBV",LEFT(E464,3)="PHY",E464="PRA2",LEFT(E464,2)="ZI"),"Saisir obligatoirement le nombre de demandeurs","")</f>
        <v/>
      </c>
    </row>
    <row r="465" customFormat="false" ht="28.35" hidden="false" customHeight="true" outlineLevel="0" collapsed="false">
      <c r="A465" s="211" t="str">
        <f aca="false">LEFT(D465,7)</f>
        <v>GE_VA12</v>
      </c>
      <c r="B465" s="212" t="str">
        <f aca="false">VLOOKUP(A465,Opérateur_Territoire!$B$2:$D$120,2,0)</f>
        <v>PNR Vosges du Nord</v>
      </c>
      <c r="C465" s="213" t="str">
        <f aca="false">VLOOKUP(A465,Opérateur_Territoire!$B$2:$D$120,3,0)</f>
        <v>Vosges du Nord et Alsace bossue – Biodiversité 2 (Agence de l'eau Rhin-Meuse)</v>
      </c>
      <c r="D465" s="214" t="s">
        <v>1063</v>
      </c>
      <c r="E465" s="215" t="s">
        <v>1297</v>
      </c>
      <c r="F465" s="216" t="n">
        <f aca="false">VLOOKUP(E465,'liste MAEC'!$A$2:$C$63,3,0)</f>
        <v>200</v>
      </c>
      <c r="G465" s="217"/>
      <c r="H465" s="217"/>
      <c r="I465" s="218" t="str">
        <f aca="false">IF(OR(ISERROR(H465*F465*5)=1,H465=""),"saisir la quantité (colonne H)",H465*F465*5)</f>
        <v>saisir la quantité (colonne H)</v>
      </c>
      <c r="J465" s="219" t="str">
        <f aca="false">IF(OR(LEFT(E465,3)="HBV",LEFT(E465,3)="PHY",E465="PRA2",LEFT(E465,2)="ZI"),"Saisir obligatoirement le nombre de demandeurs","")</f>
        <v/>
      </c>
    </row>
    <row r="466" customFormat="false" ht="28.35" hidden="false" customHeight="true" outlineLevel="0" collapsed="false">
      <c r="A466" s="211" t="str">
        <f aca="false">LEFT(D466,7)</f>
        <v>GE_VA12</v>
      </c>
      <c r="B466" s="212" t="str">
        <f aca="false">VLOOKUP(A466,Opérateur_Territoire!$B$2:$D$120,2,0)</f>
        <v>PNR Vosges du Nord</v>
      </c>
      <c r="C466" s="213" t="str">
        <f aca="false">VLOOKUP(A466,Opérateur_Territoire!$B$2:$D$120,3,0)</f>
        <v>Vosges du Nord et Alsace bossue – Biodiversité 2 (Agence de l'eau Rhin-Meuse)</v>
      </c>
      <c r="D466" s="214" t="s">
        <v>1364</v>
      </c>
      <c r="E466" s="215" t="s">
        <v>1305</v>
      </c>
      <c r="F466" s="216" t="n">
        <f aca="false">VLOOKUP(E466,'liste MAEC'!$A$2:$C$63,3,0)</f>
        <v>800</v>
      </c>
      <c r="G466" s="217"/>
      <c r="H466" s="217"/>
      <c r="I466" s="218" t="str">
        <f aca="false">IF(OR(ISERROR(H466*F466*5)=1,H466=""),"saisir la quantité (colonne H)",H466*F466*5)</f>
        <v>saisir la quantité (colonne H)</v>
      </c>
      <c r="J466" s="219" t="str">
        <f aca="false">IF(OR(LEFT(E466,3)="HBV",LEFT(E466,3)="PHY",E466="PRA2",LEFT(E466,2)="ZI"),"Saisir obligatoirement le nombre de demandeurs","")</f>
        <v/>
      </c>
    </row>
    <row r="467" customFormat="false" ht="28.35" hidden="false" customHeight="true" outlineLevel="0" collapsed="false">
      <c r="A467" s="211" t="str">
        <f aca="false">LEFT(D467,7)</f>
        <v>GE_VA12</v>
      </c>
      <c r="B467" s="212" t="str">
        <f aca="false">VLOOKUP(A467,Opérateur_Territoire!$B$2:$D$120,2,0)</f>
        <v>PNR Vosges du Nord</v>
      </c>
      <c r="C467" s="213" t="str">
        <f aca="false">VLOOKUP(A467,Opérateur_Territoire!$B$2:$D$120,3,0)</f>
        <v>Vosges du Nord et Alsace bossue – Biodiversité 2 (Agence de l'eau Rhin-Meuse)</v>
      </c>
      <c r="D467" s="214" t="s">
        <v>1064</v>
      </c>
      <c r="E467" s="215" t="s">
        <v>1313</v>
      </c>
      <c r="F467" s="216" t="n">
        <f aca="false">VLOOKUP(E467,'liste MAEC'!$A$2:$C$63,3,0)</f>
        <v>150</v>
      </c>
      <c r="G467" s="217"/>
      <c r="H467" s="217"/>
      <c r="I467" s="218" t="str">
        <f aca="false">IF(OR(ISERROR(H467*F467*5)=1,H467=""),"saisir la quantité (colonne H)",H467*F467*5)</f>
        <v>saisir la quantité (colonne H)</v>
      </c>
      <c r="J467" s="219" t="str">
        <f aca="false">IF(OR(LEFT(E467,3)="HBV",LEFT(E467,3)="PHY",E467="PRA2",LEFT(E467,2)="ZI"),"Saisir obligatoirement le nombre de demandeurs","")</f>
        <v/>
      </c>
    </row>
    <row r="468" customFormat="false" ht="28.35" hidden="false" customHeight="true" outlineLevel="0" collapsed="false">
      <c r="A468" s="211" t="str">
        <f aca="false">LEFT(D468,7)</f>
        <v>GE_VA12</v>
      </c>
      <c r="B468" s="212" t="str">
        <f aca="false">VLOOKUP(A468,Opérateur_Territoire!$B$2:$D$120,2,0)</f>
        <v>PNR Vosges du Nord</v>
      </c>
      <c r="C468" s="213" t="str">
        <f aca="false">VLOOKUP(A468,Opérateur_Territoire!$B$2:$D$120,3,0)</f>
        <v>Vosges du Nord et Alsace bossue – Biodiversité 2 (Agence de l'eau Rhin-Meuse)</v>
      </c>
      <c r="D468" s="214" t="s">
        <v>1065</v>
      </c>
      <c r="E468" s="215" t="s">
        <v>1315</v>
      </c>
      <c r="F468" s="216" t="n">
        <f aca="false">VLOOKUP(E468,'liste MAEC'!$A$2:$C$63,3,0)</f>
        <v>201</v>
      </c>
      <c r="G468" s="217"/>
      <c r="H468" s="217"/>
      <c r="I468" s="218" t="str">
        <f aca="false">IF(OR(ISERROR(H468*F468*5)=1,H468=""),"saisir la quantité (colonne H)",H468*F468*5)</f>
        <v>saisir la quantité (colonne H)</v>
      </c>
      <c r="J468" s="219" t="str">
        <f aca="false">IF(OR(LEFT(E468,3)="HBV",LEFT(E468,3)="PHY",E468="PRA2",LEFT(E468,2)="ZI"),"Saisir obligatoirement le nombre de demandeurs","")</f>
        <v/>
      </c>
    </row>
    <row r="469" customFormat="false" ht="28.35" hidden="false" customHeight="true" outlineLevel="0" collapsed="false">
      <c r="A469" s="211" t="str">
        <f aca="false">LEFT(D469,7)</f>
        <v>GE_VA12</v>
      </c>
      <c r="B469" s="212" t="str">
        <f aca="false">VLOOKUP(A469,Opérateur_Territoire!$B$2:$D$120,2,0)</f>
        <v>PNR Vosges du Nord</v>
      </c>
      <c r="C469" s="213" t="str">
        <f aca="false">VLOOKUP(A469,Opérateur_Territoire!$B$2:$D$120,3,0)</f>
        <v>Vosges du Nord et Alsace bossue – Biodiversité 2 (Agence de l'eau Rhin-Meuse)</v>
      </c>
      <c r="D469" s="214" t="s">
        <v>763</v>
      </c>
      <c r="E469" s="215" t="s">
        <v>1323</v>
      </c>
      <c r="F469" s="216" t="n">
        <f aca="false">VLOOKUP(E469,'liste MAEC'!$A$2:$C$63,3,0)</f>
        <v>51</v>
      </c>
      <c r="G469" s="217"/>
      <c r="H469" s="217"/>
      <c r="I469" s="218" t="str">
        <f aca="false">IF(OR(ISERROR(H469*F469*5)=1,H469=""),"saisir la quantité (colonne H)",H469*F469*5)</f>
        <v>saisir la quantité (colonne H)</v>
      </c>
      <c r="J469" s="219" t="str">
        <f aca="false">IF(OR(LEFT(E469,3)="HBV",LEFT(E469,3)="PHY",E469="PRA2",LEFT(E469,2)="ZI"),"Saisir obligatoirement le nombre de demandeurs","")</f>
        <v/>
      </c>
    </row>
    <row r="470" customFormat="false" ht="28.35" hidden="false" customHeight="true" outlineLevel="0" collapsed="false">
      <c r="A470" s="211" t="str">
        <f aca="false">LEFT(D470,7)</f>
        <v>GE_VA12</v>
      </c>
      <c r="B470" s="212" t="str">
        <f aca="false">VLOOKUP(A470,Opérateur_Territoire!$B$2:$D$120,2,0)</f>
        <v>PNR Vosges du Nord</v>
      </c>
      <c r="C470" s="213" t="str">
        <f aca="false">VLOOKUP(A470,Opérateur_Territoire!$B$2:$D$120,3,0)</f>
        <v>Vosges du Nord et Alsace bossue – Biodiversité 2 (Agence de l'eau Rhin-Meuse)</v>
      </c>
      <c r="D470" s="214" t="s">
        <v>764</v>
      </c>
      <c r="E470" s="215" t="s">
        <v>1325</v>
      </c>
      <c r="F470" s="216" t="n">
        <f aca="false">VLOOKUP(E470,'liste MAEC'!$A$2:$C$63,3,0)</f>
        <v>72</v>
      </c>
      <c r="G470" s="217"/>
      <c r="H470" s="217"/>
      <c r="I470" s="218" t="str">
        <f aca="false">IF(OR(ISERROR(H470*F470*5)=1,H470=""),"saisir la quantité (colonne H)",H470*F470*5)</f>
        <v>saisir la quantité (colonne H)</v>
      </c>
      <c r="J470" s="219" t="str">
        <f aca="false">IF(OR(LEFT(E470,3)="HBV",LEFT(E470,3)="PHY",E470="PRA2",LEFT(E470,2)="ZI"),"Saisir obligatoirement le nombre de demandeurs","")</f>
        <v/>
      </c>
    </row>
    <row r="471" customFormat="false" ht="28.35" hidden="false" customHeight="true" outlineLevel="0" collapsed="false">
      <c r="A471" s="211" t="str">
        <f aca="false">LEFT(D471,7)</f>
        <v>GE_VA1N</v>
      </c>
      <c r="B471" s="212" t="str">
        <f aca="false">VLOOKUP(A471,Opérateur_Territoire!$B$2:$D$120,2,0)</f>
        <v>PNR Vosges du Nord</v>
      </c>
      <c r="C471" s="213" t="str">
        <f aca="false">VLOOKUP(A471,Opérateur_Territoire!$B$2:$D$120,3,0)</f>
        <v>Vosges du Nord et Alsace bossue – Natura 2000</v>
      </c>
      <c r="D471" s="214" t="s">
        <v>1211</v>
      </c>
      <c r="E471" s="215" t="s">
        <v>1282</v>
      </c>
      <c r="F471" s="216" t="n">
        <f aca="false">VLOOKUP(E471,'liste MAEC'!$A$2:$C$63,3,0)</f>
        <v>652</v>
      </c>
      <c r="G471" s="217"/>
      <c r="H471" s="217"/>
      <c r="I471" s="218" t="str">
        <f aca="false">IF(OR(ISERROR(H471*F471*5)=1,H471=""),"saisir la quantité (colonne H)",H471*F471*5)</f>
        <v>saisir la quantité (colonne H)</v>
      </c>
      <c r="J471" s="219" t="str">
        <f aca="false">IF(OR(LEFT(E471,3)="HBV",LEFT(E471,3)="PHY",E471="PRA2",LEFT(E471,2)="ZI"),"Saisir obligatoirement le nombre de demandeurs","")</f>
        <v/>
      </c>
    </row>
    <row r="472" customFormat="false" ht="28.35" hidden="false" customHeight="true" outlineLevel="0" collapsed="false">
      <c r="A472" s="211" t="str">
        <f aca="false">LEFT(D472,7)</f>
        <v>GE_VA1N</v>
      </c>
      <c r="B472" s="212" t="str">
        <f aca="false">VLOOKUP(A472,Opérateur_Territoire!$B$2:$D$120,2,0)</f>
        <v>PNR Vosges du Nord</v>
      </c>
      <c r="C472" s="213" t="str">
        <f aca="false">VLOOKUP(A472,Opérateur_Territoire!$B$2:$D$120,3,0)</f>
        <v>Vosges du Nord et Alsace bossue – Natura 2000</v>
      </c>
      <c r="D472" s="214" t="s">
        <v>1066</v>
      </c>
      <c r="E472" s="215" t="s">
        <v>1297</v>
      </c>
      <c r="F472" s="216" t="n">
        <f aca="false">VLOOKUP(E472,'liste MAEC'!$A$2:$C$63,3,0)</f>
        <v>200</v>
      </c>
      <c r="G472" s="217"/>
      <c r="H472" s="217"/>
      <c r="I472" s="218" t="str">
        <f aca="false">IF(OR(ISERROR(H472*F472*5)=1,H472=""),"saisir la quantité (colonne H)",H472*F472*5)</f>
        <v>saisir la quantité (colonne H)</v>
      </c>
      <c r="J472" s="219" t="str">
        <f aca="false">IF(OR(LEFT(E472,3)="HBV",LEFT(E472,3)="PHY",E472="PRA2",LEFT(E472,2)="ZI"),"Saisir obligatoirement le nombre de demandeurs","")</f>
        <v/>
      </c>
    </row>
    <row r="473" customFormat="false" ht="28.35" hidden="false" customHeight="true" outlineLevel="0" collapsed="false">
      <c r="A473" s="211" t="str">
        <f aca="false">LEFT(D473,7)</f>
        <v>GE_VA1N</v>
      </c>
      <c r="B473" s="212" t="str">
        <f aca="false">VLOOKUP(A473,Opérateur_Territoire!$B$2:$D$120,2,0)</f>
        <v>PNR Vosges du Nord</v>
      </c>
      <c r="C473" s="213" t="str">
        <f aca="false">VLOOKUP(A473,Opérateur_Territoire!$B$2:$D$120,3,0)</f>
        <v>Vosges du Nord et Alsace bossue – Natura 2000</v>
      </c>
      <c r="D473" s="214" t="s">
        <v>1067</v>
      </c>
      <c r="E473" s="215" t="s">
        <v>1301</v>
      </c>
      <c r="F473" s="216" t="n">
        <f aca="false">VLOOKUP(E473,'liste MAEC'!$A$2:$C$63,3,0)</f>
        <v>254</v>
      </c>
      <c r="G473" s="217"/>
      <c r="H473" s="217"/>
      <c r="I473" s="218" t="str">
        <f aca="false">IF(OR(ISERROR(H473*F473*5)=1,H473=""),"saisir la quantité (colonne H)",H473*F473*5)</f>
        <v>saisir la quantité (colonne H)</v>
      </c>
      <c r="J473" s="219" t="str">
        <f aca="false">IF(OR(LEFT(E473,3)="HBV",LEFT(E473,3)="PHY",E473="PRA2",LEFT(E473,2)="ZI"),"Saisir obligatoirement le nombre de demandeurs","")</f>
        <v/>
      </c>
    </row>
    <row r="474" customFormat="false" ht="28.35" hidden="false" customHeight="true" outlineLevel="0" collapsed="false">
      <c r="A474" s="211" t="str">
        <f aca="false">LEFT(D474,7)</f>
        <v>GE_VA1N</v>
      </c>
      <c r="B474" s="212" t="str">
        <f aca="false">VLOOKUP(A474,Opérateur_Territoire!$B$2:$D$120,2,0)</f>
        <v>PNR Vosges du Nord</v>
      </c>
      <c r="C474" s="213" t="str">
        <f aca="false">VLOOKUP(A474,Opérateur_Territoire!$B$2:$D$120,3,0)</f>
        <v>Vosges du Nord et Alsace bossue – Natura 2000</v>
      </c>
      <c r="D474" s="214" t="s">
        <v>1068</v>
      </c>
      <c r="E474" s="215" t="s">
        <v>1313</v>
      </c>
      <c r="F474" s="216" t="n">
        <f aca="false">VLOOKUP(E474,'liste MAEC'!$A$2:$C$63,3,0)</f>
        <v>150</v>
      </c>
      <c r="G474" s="217"/>
      <c r="H474" s="217"/>
      <c r="I474" s="218" t="str">
        <f aca="false">IF(OR(ISERROR(H474*F474*5)=1,H474=""),"saisir la quantité (colonne H)",H474*F474*5)</f>
        <v>saisir la quantité (colonne H)</v>
      </c>
      <c r="J474" s="219" t="str">
        <f aca="false">IF(OR(LEFT(E474,3)="HBV",LEFT(E474,3)="PHY",E474="PRA2",LEFT(E474,2)="ZI"),"Saisir obligatoirement le nombre de demandeurs","")</f>
        <v/>
      </c>
    </row>
    <row r="475" customFormat="false" ht="28.35" hidden="false" customHeight="true" outlineLevel="0" collapsed="false">
      <c r="A475" s="211" t="str">
        <f aca="false">LEFT(D475,7)</f>
        <v>GE_VA1N</v>
      </c>
      <c r="B475" s="212" t="str">
        <f aca="false">VLOOKUP(A475,Opérateur_Territoire!$B$2:$D$120,2,0)</f>
        <v>PNR Vosges du Nord</v>
      </c>
      <c r="C475" s="213" t="str">
        <f aca="false">VLOOKUP(A475,Opérateur_Territoire!$B$2:$D$120,3,0)</f>
        <v>Vosges du Nord et Alsace bossue – Natura 2000</v>
      </c>
      <c r="D475" s="214" t="s">
        <v>1069</v>
      </c>
      <c r="E475" s="215" t="s">
        <v>1315</v>
      </c>
      <c r="F475" s="216" t="n">
        <f aca="false">VLOOKUP(E475,'liste MAEC'!$A$2:$C$63,3,0)</f>
        <v>201</v>
      </c>
      <c r="G475" s="217"/>
      <c r="H475" s="217"/>
      <c r="I475" s="218" t="str">
        <f aca="false">IF(OR(ISERROR(H475*F475*5)=1,H475=""),"saisir la quantité (colonne H)",H475*F475*5)</f>
        <v>saisir la quantité (colonne H)</v>
      </c>
      <c r="J475" s="219" t="str">
        <f aca="false">IF(OR(LEFT(E475,3)="HBV",LEFT(E475,3)="PHY",E475="PRA2",LEFT(E475,2)="ZI"),"Saisir obligatoirement le nombre de demandeurs","")</f>
        <v/>
      </c>
    </row>
    <row r="476" customFormat="false" ht="28.35" hidden="false" customHeight="true" outlineLevel="0" collapsed="false">
      <c r="A476" s="211" t="str">
        <f aca="false">LEFT(D476,7)</f>
        <v>GE_VA1N</v>
      </c>
      <c r="B476" s="212" t="str">
        <f aca="false">VLOOKUP(A476,Opérateur_Territoire!$B$2:$D$120,2,0)</f>
        <v>PNR Vosges du Nord</v>
      </c>
      <c r="C476" s="213" t="str">
        <f aca="false">VLOOKUP(A476,Opérateur_Territoire!$B$2:$D$120,3,0)</f>
        <v>Vosges du Nord et Alsace bossue – Natura 2000</v>
      </c>
      <c r="D476" s="214" t="s">
        <v>1070</v>
      </c>
      <c r="E476" s="215" t="s">
        <v>1317</v>
      </c>
      <c r="F476" s="216" t="n">
        <f aca="false">VLOOKUP(E476,'liste MAEC'!$A$2:$C$63,3,0)</f>
        <v>267</v>
      </c>
      <c r="G476" s="217"/>
      <c r="H476" s="217"/>
      <c r="I476" s="218" t="str">
        <f aca="false">IF(OR(ISERROR(H476*F476*5)=1,H476=""),"saisir la quantité (colonne H)",H476*F476*5)</f>
        <v>saisir la quantité (colonne H)</v>
      </c>
      <c r="J476" s="219" t="str">
        <f aca="false">IF(OR(LEFT(E476,3)="HBV",LEFT(E476,3)="PHY",E476="PRA2",LEFT(E476,2)="ZI"),"Saisir obligatoirement le nombre de demandeurs","")</f>
        <v/>
      </c>
    </row>
    <row r="477" customFormat="false" ht="28.35" hidden="false" customHeight="true" outlineLevel="0" collapsed="false">
      <c r="A477" s="211" t="str">
        <f aca="false">LEFT(D477,7)</f>
        <v>GE_VA1N</v>
      </c>
      <c r="B477" s="212" t="str">
        <f aca="false">VLOOKUP(A477,Opérateur_Territoire!$B$2:$D$120,2,0)</f>
        <v>PNR Vosges du Nord</v>
      </c>
      <c r="C477" s="213" t="str">
        <f aca="false">VLOOKUP(A477,Opérateur_Territoire!$B$2:$D$120,3,0)</f>
        <v>Vosges du Nord et Alsace bossue – Natura 2000</v>
      </c>
      <c r="D477" s="214" t="s">
        <v>765</v>
      </c>
      <c r="E477" s="215" t="s">
        <v>1325</v>
      </c>
      <c r="F477" s="216" t="n">
        <f aca="false">VLOOKUP(E477,'liste MAEC'!$A$2:$C$63,3,0)</f>
        <v>72</v>
      </c>
      <c r="G477" s="217"/>
      <c r="H477" s="217"/>
      <c r="I477" s="218" t="str">
        <f aca="false">IF(OR(ISERROR(H477*F477*5)=1,H477=""),"saisir la quantité (colonne H)",H477*F477*5)</f>
        <v>saisir la quantité (colonne H)</v>
      </c>
      <c r="J477" s="219" t="str">
        <f aca="false">IF(OR(LEFT(E477,3)="HBV",LEFT(E477,3)="PHY",E477="PRA2",LEFT(E477,2)="ZI"),"Saisir obligatoirement le nombre de demandeurs","")</f>
        <v/>
      </c>
    </row>
    <row r="478" customFormat="false" ht="28.35" hidden="false" customHeight="true" outlineLevel="0" collapsed="false">
      <c r="A478" s="211" t="str">
        <f aca="false">LEFT(D478,7)</f>
        <v>GE_VA22</v>
      </c>
      <c r="B478" s="212" t="str">
        <f aca="false">VLOOKUP(A478,Opérateur_Territoire!$B$2:$D$120,2,0)</f>
        <v>PNR Vosges du Nord</v>
      </c>
      <c r="C478" s="213" t="str">
        <f aca="false">VLOOKUP(A478,Opérateur_Territoire!$B$2:$D$120,3,0)</f>
        <v>Vosges du Nord et Alsace bossue – Biodiversité 2 – Azurés (Agence de l'eau Rhin-Meuse)</v>
      </c>
      <c r="D478" s="214" t="s">
        <v>1071</v>
      </c>
      <c r="E478" s="215" t="s">
        <v>1297</v>
      </c>
      <c r="F478" s="216" t="n">
        <f aca="false">VLOOKUP(E478,'liste MAEC'!$A$2:$C$63,3,0)</f>
        <v>200</v>
      </c>
      <c r="G478" s="217"/>
      <c r="H478" s="217"/>
      <c r="I478" s="218" t="str">
        <f aca="false">IF(OR(ISERROR(H478*F478*5)=1,H478=""),"saisir la quantité (colonne H)",H478*F478*5)</f>
        <v>saisir la quantité (colonne H)</v>
      </c>
      <c r="J478" s="219" t="str">
        <f aca="false">IF(OR(LEFT(E478,3)="HBV",LEFT(E478,3)="PHY",E478="PRA2",LEFT(E478,2)="ZI"),"Saisir obligatoirement le nombre de demandeurs","")</f>
        <v/>
      </c>
    </row>
    <row r="479" customFormat="false" ht="28.35" hidden="false" customHeight="true" outlineLevel="0" collapsed="false">
      <c r="A479" s="211" t="str">
        <f aca="false">LEFT(D479,7)</f>
        <v>GE_VA22</v>
      </c>
      <c r="B479" s="212" t="str">
        <f aca="false">VLOOKUP(A479,Opérateur_Territoire!$B$2:$D$120,2,0)</f>
        <v>PNR Vosges du Nord</v>
      </c>
      <c r="C479" s="213" t="str">
        <f aca="false">VLOOKUP(A479,Opérateur_Territoire!$B$2:$D$120,3,0)</f>
        <v>Vosges du Nord et Alsace bossue – Biodiversité 2 – Azurés (Agence de l'eau Rhin-Meuse)</v>
      </c>
      <c r="D479" s="214" t="s">
        <v>1072</v>
      </c>
      <c r="E479" s="215" t="s">
        <v>1313</v>
      </c>
      <c r="F479" s="216" t="n">
        <f aca="false">VLOOKUP(E479,'liste MAEC'!$A$2:$C$63,3,0)</f>
        <v>150</v>
      </c>
      <c r="G479" s="217"/>
      <c r="H479" s="217"/>
      <c r="I479" s="218" t="str">
        <f aca="false">IF(OR(ISERROR(H479*F479*5)=1,H479=""),"saisir la quantité (colonne H)",H479*F479*5)</f>
        <v>saisir la quantité (colonne H)</v>
      </c>
      <c r="J479" s="219" t="str">
        <f aca="false">IF(OR(LEFT(E479,3)="HBV",LEFT(E479,3)="PHY",E479="PRA2",LEFT(E479,2)="ZI"),"Saisir obligatoirement le nombre de demandeurs","")</f>
        <v/>
      </c>
    </row>
    <row r="480" customFormat="false" ht="28.35" hidden="false" customHeight="true" outlineLevel="0" collapsed="false">
      <c r="A480" s="211" t="str">
        <f aca="false">LEFT(D480,7)</f>
        <v>GE_VA2N</v>
      </c>
      <c r="B480" s="212" t="str">
        <f aca="false">VLOOKUP(A480,Opérateur_Territoire!$B$2:$D$120,2,0)</f>
        <v>PNR Vosges du Nord</v>
      </c>
      <c r="C480" s="213" t="str">
        <f aca="false">VLOOKUP(A480,Opérateur_Territoire!$B$2:$D$120,3,0)</f>
        <v>Vosges du Nord et Alsace bossue – Natura 2000 – Azurés</v>
      </c>
      <c r="D480" s="214" t="s">
        <v>1073</v>
      </c>
      <c r="E480" s="215" t="s">
        <v>1297</v>
      </c>
      <c r="F480" s="216" t="n">
        <f aca="false">VLOOKUP(E480,'liste MAEC'!$A$2:$C$63,3,0)</f>
        <v>200</v>
      </c>
      <c r="G480" s="217"/>
      <c r="H480" s="217"/>
      <c r="I480" s="218" t="str">
        <f aca="false">IF(OR(ISERROR(H480*F480*5)=1,H480=""),"saisir la quantité (colonne H)",H480*F480*5)</f>
        <v>saisir la quantité (colonne H)</v>
      </c>
      <c r="J480" s="219" t="str">
        <f aca="false">IF(OR(LEFT(E480,3)="HBV",LEFT(E480,3)="PHY",E480="PRA2",LEFT(E480,2)="ZI"),"Saisir obligatoirement le nombre de demandeurs","")</f>
        <v/>
      </c>
    </row>
    <row r="481" customFormat="false" ht="28.35" hidden="false" customHeight="true" outlineLevel="0" collapsed="false">
      <c r="A481" s="211" t="str">
        <f aca="false">LEFT(D481,7)</f>
        <v>GE_VA2N</v>
      </c>
      <c r="B481" s="212" t="str">
        <f aca="false">VLOOKUP(A481,Opérateur_Territoire!$B$2:$D$120,2,0)</f>
        <v>PNR Vosges du Nord</v>
      </c>
      <c r="C481" s="213" t="str">
        <f aca="false">VLOOKUP(A481,Opérateur_Territoire!$B$2:$D$120,3,0)</f>
        <v>Vosges du Nord et Alsace bossue – Natura 2000 – Azurés</v>
      </c>
      <c r="D481" s="214" t="s">
        <v>1074</v>
      </c>
      <c r="E481" s="215" t="s">
        <v>1313</v>
      </c>
      <c r="F481" s="216" t="n">
        <f aca="false">VLOOKUP(E481,'liste MAEC'!$A$2:$C$63,3,0)</f>
        <v>150</v>
      </c>
      <c r="G481" s="217"/>
      <c r="H481" s="217"/>
      <c r="I481" s="218" t="str">
        <f aca="false">IF(OR(ISERROR(H481*F481*5)=1,H481=""),"saisir la quantité (colonne H)",H481*F481*5)</f>
        <v>saisir la quantité (colonne H)</v>
      </c>
      <c r="J481" s="219" t="str">
        <f aca="false">IF(OR(LEFT(E481,3)="HBV",LEFT(E481,3)="PHY",E481="PRA2",LEFT(E481,2)="ZI"),"Saisir obligatoirement le nombre de demandeurs","")</f>
        <v/>
      </c>
    </row>
    <row r="482" customFormat="false" ht="28.35" hidden="false" customHeight="true" outlineLevel="0" collapsed="false">
      <c r="A482" s="211" t="str">
        <f aca="false">LEFT(D482,7)</f>
        <v>GE_VAXH</v>
      </c>
      <c r="B482" s="212" t="str">
        <f aca="false">VLOOKUP(A482,Opérateur_Territoire!$B$2:$D$120,2,0)</f>
        <v>PNR Vosges du Nord</v>
      </c>
      <c r="C482" s="213" t="str">
        <f aca="false">VLOOKUP(A482,Opérateur_Territoire!$B$2:$D$120,3,0)</f>
        <v>Vosges du Nord et Alsace bossue – Herbe, élevage, infrastructures agro-écologiques</v>
      </c>
      <c r="D482" s="214" t="s">
        <v>766</v>
      </c>
      <c r="E482" s="215" t="s">
        <v>1299</v>
      </c>
      <c r="F482" s="216" t="n">
        <f aca="false">VLOOKUP(E482,'liste MAEC'!$A$2:$C$63,3,0)</f>
        <v>88</v>
      </c>
      <c r="G482" s="217"/>
      <c r="H482" s="217"/>
      <c r="I482" s="218" t="str">
        <f aca="false">IF(OR(ISERROR(H482*F482*5)=1,H482=""),"saisir la quantité (colonne H)",H482*F482*5)</f>
        <v>saisir la quantité (colonne H)</v>
      </c>
      <c r="J482" s="219" t="str">
        <f aca="false">IF(OR(LEFT(E482,3)="HBV",LEFT(E482,3)="PHY",E482="PRA2",LEFT(E482,2)="ZI"),"Saisir obligatoirement le nombre de demandeurs","")</f>
        <v>Saisir obligatoirement le nombre de demandeurs</v>
      </c>
    </row>
    <row r="483" customFormat="false" ht="28.35" hidden="false" customHeight="true" outlineLevel="0" collapsed="false">
      <c r="A483" s="211" t="str">
        <f aca="false">LEFT(D483,7)</f>
        <v>GE_VM15</v>
      </c>
      <c r="B483" s="212" t="str">
        <f aca="false">VLOOKUP(A483,Opérateur_Territoire!$B$2:$D$120,2,0)</f>
        <v>PNR Vosges du Nord – AMEM</v>
      </c>
      <c r="C483" s="213" t="str">
        <f aca="false">VLOOKUP(A483,Opérateur_Territoire!$B$2:$D$120,3,0)</f>
        <v>Vosges mosellanes – PNR des Vosges du Nord – Biodiversité (Agence de l'eau Rhin-Meuse)</v>
      </c>
      <c r="D483" s="214" t="s">
        <v>1212</v>
      </c>
      <c r="E483" s="215" t="s">
        <v>1285</v>
      </c>
      <c r="F483" s="216" t="n">
        <f aca="false">VLOOKUP(E483,'liste MAEC'!$A$2:$C$63,3,0)</f>
        <v>358</v>
      </c>
      <c r="G483" s="217"/>
      <c r="H483" s="217"/>
      <c r="I483" s="218" t="str">
        <f aca="false">IF(OR(ISERROR(H483*F483*5)=1,H483=""),"saisir la quantité (colonne H)",H483*F483*5)</f>
        <v>saisir la quantité (colonne H)</v>
      </c>
      <c r="J483" s="219" t="str">
        <f aca="false">IF(OR(LEFT(E483,3)="HBV",LEFT(E483,3)="PHY",E483="PRA2",LEFT(E483,2)="ZI"),"Saisir obligatoirement le nombre de demandeurs","")</f>
        <v/>
      </c>
    </row>
    <row r="484" customFormat="false" ht="28.35" hidden="false" customHeight="true" outlineLevel="0" collapsed="false">
      <c r="A484" s="211" t="str">
        <f aca="false">LEFT(D484,7)</f>
        <v>GE_VM15</v>
      </c>
      <c r="B484" s="212" t="str">
        <f aca="false">VLOOKUP(A484,Opérateur_Territoire!$B$2:$D$120,2,0)</f>
        <v>PNR Vosges du Nord – AMEM</v>
      </c>
      <c r="C484" s="213" t="str">
        <f aca="false">VLOOKUP(A484,Opérateur_Territoire!$B$2:$D$120,3,0)</f>
        <v>Vosges mosellanes – PNR des Vosges du Nord – Biodiversité (Agence de l'eau Rhin-Meuse)</v>
      </c>
      <c r="D484" s="214" t="s">
        <v>1075</v>
      </c>
      <c r="E484" s="215" t="s">
        <v>1293</v>
      </c>
      <c r="F484" s="216" t="n">
        <f aca="false">VLOOKUP(E484,'liste MAEC'!$A$2:$C$63,3,0)</f>
        <v>145</v>
      </c>
      <c r="G484" s="217"/>
      <c r="H484" s="217"/>
      <c r="I484" s="218" t="str">
        <f aca="false">IF(OR(ISERROR(H484*F484*5)=1,H484=""),"saisir la quantité (colonne H)",H484*F484*5)</f>
        <v>saisir la quantité (colonne H)</v>
      </c>
      <c r="J484" s="219" t="str">
        <f aca="false">IF(OR(LEFT(E484,3)="HBV",LEFT(E484,3)="PHY",E484="PRA2",LEFT(E484,2)="ZI"),"Saisir obligatoirement le nombre de demandeurs","")</f>
        <v/>
      </c>
    </row>
    <row r="485" customFormat="false" ht="28.35" hidden="false" customHeight="true" outlineLevel="0" collapsed="false">
      <c r="A485" s="211" t="str">
        <f aca="false">LEFT(D485,7)</f>
        <v>GE_VM15</v>
      </c>
      <c r="B485" s="212" t="str">
        <f aca="false">VLOOKUP(A485,Opérateur_Territoire!$B$2:$D$120,2,0)</f>
        <v>PNR Vosges du Nord – AMEM</v>
      </c>
      <c r="C485" s="213" t="str">
        <f aca="false">VLOOKUP(A485,Opérateur_Territoire!$B$2:$D$120,3,0)</f>
        <v>Vosges mosellanes – PNR des Vosges du Nord – Biodiversité (Agence de l'eau Rhin-Meuse)</v>
      </c>
      <c r="D485" s="214" t="s">
        <v>1076</v>
      </c>
      <c r="E485" s="215" t="s">
        <v>1301</v>
      </c>
      <c r="F485" s="216" t="n">
        <f aca="false">VLOOKUP(E485,'liste MAEC'!$A$2:$C$63,3,0)</f>
        <v>254</v>
      </c>
      <c r="G485" s="217"/>
      <c r="H485" s="217"/>
      <c r="I485" s="218" t="str">
        <f aca="false">IF(OR(ISERROR(H485*F485*5)=1,H485=""),"saisir la quantité (colonne H)",H485*F485*5)</f>
        <v>saisir la quantité (colonne H)</v>
      </c>
      <c r="J485" s="219" t="str">
        <f aca="false">IF(OR(LEFT(E485,3)="HBV",LEFT(E485,3)="PHY",E485="PRA2",LEFT(E485,2)="ZI"),"Saisir obligatoirement le nombre de demandeurs","")</f>
        <v/>
      </c>
    </row>
    <row r="486" customFormat="false" ht="28.35" hidden="false" customHeight="true" outlineLevel="0" collapsed="false">
      <c r="A486" s="211" t="str">
        <f aca="false">LEFT(D486,7)</f>
        <v>GE_VM15</v>
      </c>
      <c r="B486" s="212" t="str">
        <f aca="false">VLOOKUP(A486,Opérateur_Territoire!$B$2:$D$120,2,0)</f>
        <v>PNR Vosges du Nord – AMEM</v>
      </c>
      <c r="C486" s="213" t="str">
        <f aca="false">VLOOKUP(A486,Opérateur_Territoire!$B$2:$D$120,3,0)</f>
        <v>Vosges mosellanes – PNR des Vosges du Nord – Biodiversité (Agence de l'eau Rhin-Meuse)</v>
      </c>
      <c r="D486" s="214" t="s">
        <v>1365</v>
      </c>
      <c r="E486" s="215" t="s">
        <v>1305</v>
      </c>
      <c r="F486" s="216" t="n">
        <f aca="false">VLOOKUP(E486,'liste MAEC'!$A$2:$C$63,3,0)</f>
        <v>800</v>
      </c>
      <c r="G486" s="217"/>
      <c r="H486" s="217"/>
      <c r="I486" s="218" t="str">
        <f aca="false">IF(OR(ISERROR(H486*F486*5)=1,H486=""),"saisir la quantité (colonne H)",H486*F486*5)</f>
        <v>saisir la quantité (colonne H)</v>
      </c>
      <c r="J486" s="219" t="str">
        <f aca="false">IF(OR(LEFT(E486,3)="HBV",LEFT(E486,3)="PHY",E486="PRA2",LEFT(E486,2)="ZI"),"Saisir obligatoirement le nombre de demandeurs","")</f>
        <v/>
      </c>
    </row>
    <row r="487" customFormat="false" ht="28.35" hidden="false" customHeight="true" outlineLevel="0" collapsed="false">
      <c r="A487" s="211" t="str">
        <f aca="false">LEFT(D487,7)</f>
        <v>GE_VM15</v>
      </c>
      <c r="B487" s="212" t="str">
        <f aca="false">VLOOKUP(A487,Opérateur_Territoire!$B$2:$D$120,2,0)</f>
        <v>PNR Vosges du Nord – AMEM</v>
      </c>
      <c r="C487" s="213" t="str">
        <f aca="false">VLOOKUP(A487,Opérateur_Territoire!$B$2:$D$120,3,0)</f>
        <v>Vosges mosellanes – PNR des Vosges du Nord – Biodiversité (Agence de l'eau Rhin-Meuse)</v>
      </c>
      <c r="D487" s="214" t="s">
        <v>1077</v>
      </c>
      <c r="E487" s="215" t="s">
        <v>1313</v>
      </c>
      <c r="F487" s="216" t="n">
        <f aca="false">VLOOKUP(E487,'liste MAEC'!$A$2:$C$63,3,0)</f>
        <v>150</v>
      </c>
      <c r="G487" s="217"/>
      <c r="H487" s="217"/>
      <c r="I487" s="218" t="str">
        <f aca="false">IF(OR(ISERROR(H487*F487*5)=1,H487=""),"saisir la quantité (colonne H)",H487*F487*5)</f>
        <v>saisir la quantité (colonne H)</v>
      </c>
      <c r="J487" s="219" t="str">
        <f aca="false">IF(OR(LEFT(E487,3)="HBV",LEFT(E487,3)="PHY",E487="PRA2",LEFT(E487,2)="ZI"),"Saisir obligatoirement le nombre de demandeurs","")</f>
        <v/>
      </c>
    </row>
    <row r="488" customFormat="false" ht="28.35" hidden="false" customHeight="true" outlineLevel="0" collapsed="false">
      <c r="A488" s="211" t="str">
        <f aca="false">LEFT(D488,7)</f>
        <v>GE_VM15</v>
      </c>
      <c r="B488" s="212" t="str">
        <f aca="false">VLOOKUP(A488,Opérateur_Territoire!$B$2:$D$120,2,0)</f>
        <v>PNR Vosges du Nord – AMEM</v>
      </c>
      <c r="C488" s="213" t="str">
        <f aca="false">VLOOKUP(A488,Opérateur_Territoire!$B$2:$D$120,3,0)</f>
        <v>Vosges mosellanes – PNR des Vosges du Nord – Biodiversité (Agence de l'eau Rhin-Meuse)</v>
      </c>
      <c r="D488" s="214" t="s">
        <v>1078</v>
      </c>
      <c r="E488" s="215" t="s">
        <v>1315</v>
      </c>
      <c r="F488" s="216" t="n">
        <f aca="false">VLOOKUP(E488,'liste MAEC'!$A$2:$C$63,3,0)</f>
        <v>201</v>
      </c>
      <c r="G488" s="217"/>
      <c r="H488" s="217"/>
      <c r="I488" s="218" t="str">
        <f aca="false">IF(OR(ISERROR(H488*F488*5)=1,H488=""),"saisir la quantité (colonne H)",H488*F488*5)</f>
        <v>saisir la quantité (colonne H)</v>
      </c>
      <c r="J488" s="219" t="str">
        <f aca="false">IF(OR(LEFT(E488,3)="HBV",LEFT(E488,3)="PHY",E488="PRA2",LEFT(E488,2)="ZI"),"Saisir obligatoirement le nombre de demandeurs","")</f>
        <v/>
      </c>
    </row>
    <row r="489" customFormat="false" ht="28.35" hidden="false" customHeight="true" outlineLevel="0" collapsed="false">
      <c r="A489" s="211" t="str">
        <f aca="false">LEFT(D489,7)</f>
        <v>GE_VM15</v>
      </c>
      <c r="B489" s="212" t="str">
        <f aca="false">VLOOKUP(A489,Opérateur_Territoire!$B$2:$D$120,2,0)</f>
        <v>PNR Vosges du Nord – AMEM</v>
      </c>
      <c r="C489" s="213" t="str">
        <f aca="false">VLOOKUP(A489,Opérateur_Territoire!$B$2:$D$120,3,0)</f>
        <v>Vosges mosellanes – PNR des Vosges du Nord – Biodiversité (Agence de l'eau Rhin-Meuse)</v>
      </c>
      <c r="D489" s="214" t="s">
        <v>767</v>
      </c>
      <c r="E489" s="215" t="s">
        <v>1319</v>
      </c>
      <c r="F489" s="216" t="n">
        <f aca="false">VLOOKUP(E489,'liste MAEC'!$A$2:$C$63,3,0)</f>
        <v>153</v>
      </c>
      <c r="G489" s="217"/>
      <c r="H489" s="217"/>
      <c r="I489" s="218" t="str">
        <f aca="false">IF(OR(ISERROR(H489*F489*5)=1,H489=""),"saisir la quantité (colonne H)",H489*F489*5)</f>
        <v>saisir la quantité (colonne H)</v>
      </c>
      <c r="J489" s="219" t="str">
        <f aca="false">IF(OR(LEFT(E489,3)="HBV",LEFT(E489,3)="PHY",E489="PRA2",LEFT(E489,2)="ZI"),"Saisir obligatoirement le nombre de demandeurs","")</f>
        <v/>
      </c>
    </row>
    <row r="490" customFormat="false" ht="28.35" hidden="false" customHeight="true" outlineLevel="0" collapsed="false">
      <c r="A490" s="211" t="str">
        <f aca="false">LEFT(D490,7)</f>
        <v>GE_VM15</v>
      </c>
      <c r="B490" s="212" t="str">
        <f aca="false">VLOOKUP(A490,Opérateur_Territoire!$B$2:$D$120,2,0)</f>
        <v>PNR Vosges du Nord – AMEM</v>
      </c>
      <c r="C490" s="213" t="str">
        <f aca="false">VLOOKUP(A490,Opérateur_Territoire!$B$2:$D$120,3,0)</f>
        <v>Vosges mosellanes – PNR des Vosges du Nord – Biodiversité (Agence de l'eau Rhin-Meuse)</v>
      </c>
      <c r="D490" s="214" t="s">
        <v>768</v>
      </c>
      <c r="E490" s="215" t="s">
        <v>1321</v>
      </c>
      <c r="F490" s="216" t="n">
        <f aca="false">VLOOKUP(E490,'liste MAEC'!$A$2:$C$63,3,0)</f>
        <v>204</v>
      </c>
      <c r="G490" s="217"/>
      <c r="H490" s="217"/>
      <c r="I490" s="218" t="str">
        <f aca="false">IF(OR(ISERROR(H490*F490*5)=1,H490=""),"saisir la quantité (colonne H)",H490*F490*5)</f>
        <v>saisir la quantité (colonne H)</v>
      </c>
      <c r="J490" s="219" t="str">
        <f aca="false">IF(OR(LEFT(E490,3)="HBV",LEFT(E490,3)="PHY",E490="PRA2",LEFT(E490,2)="ZI"),"Saisir obligatoirement le nombre de demandeurs","")</f>
        <v/>
      </c>
    </row>
    <row r="491" customFormat="false" ht="28.35" hidden="false" customHeight="true" outlineLevel="0" collapsed="false">
      <c r="A491" s="211" t="str">
        <f aca="false">LEFT(D491,7)</f>
        <v>GE_VM15</v>
      </c>
      <c r="B491" s="212" t="str">
        <f aca="false">VLOOKUP(A491,Opérateur_Territoire!$B$2:$D$120,2,0)</f>
        <v>PNR Vosges du Nord – AMEM</v>
      </c>
      <c r="C491" s="213" t="str">
        <f aca="false">VLOOKUP(A491,Opérateur_Territoire!$B$2:$D$120,3,0)</f>
        <v>Vosges mosellanes – PNR des Vosges du Nord – Biodiversité (Agence de l'eau Rhin-Meuse)</v>
      </c>
      <c r="D491" s="214" t="s">
        <v>769</v>
      </c>
      <c r="E491" s="215" t="s">
        <v>1323</v>
      </c>
      <c r="F491" s="216" t="n">
        <f aca="false">VLOOKUP(E491,'liste MAEC'!$A$2:$C$63,3,0)</f>
        <v>51</v>
      </c>
      <c r="G491" s="217"/>
      <c r="H491" s="217"/>
      <c r="I491" s="218" t="str">
        <f aca="false">IF(OR(ISERROR(H491*F491*5)=1,H491=""),"saisir la quantité (colonne H)",H491*F491*5)</f>
        <v>saisir la quantité (colonne H)</v>
      </c>
      <c r="J491" s="219" t="str">
        <f aca="false">IF(OR(LEFT(E491,3)="HBV",LEFT(E491,3)="PHY",E491="PRA2",LEFT(E491,2)="ZI"),"Saisir obligatoirement le nombre de demandeurs","")</f>
        <v/>
      </c>
    </row>
    <row r="492" customFormat="false" ht="28.35" hidden="false" customHeight="true" outlineLevel="0" collapsed="false">
      <c r="A492" s="211" t="str">
        <f aca="false">LEFT(D492,7)</f>
        <v>GE_VM15</v>
      </c>
      <c r="B492" s="212" t="str">
        <f aca="false">VLOOKUP(A492,Opérateur_Territoire!$B$2:$D$120,2,0)</f>
        <v>PNR Vosges du Nord – AMEM</v>
      </c>
      <c r="C492" s="213" t="str">
        <f aca="false">VLOOKUP(A492,Opérateur_Territoire!$B$2:$D$120,3,0)</f>
        <v>Vosges mosellanes – PNR des Vosges du Nord – Biodiversité (Agence de l'eau Rhin-Meuse)</v>
      </c>
      <c r="D492" s="214" t="s">
        <v>770</v>
      </c>
      <c r="E492" s="215" t="s">
        <v>1325</v>
      </c>
      <c r="F492" s="216" t="n">
        <f aca="false">VLOOKUP(E492,'liste MAEC'!$A$2:$C$63,3,0)</f>
        <v>72</v>
      </c>
      <c r="G492" s="217"/>
      <c r="H492" s="217"/>
      <c r="I492" s="218" t="str">
        <f aca="false">IF(OR(ISERROR(H492*F492*5)=1,H492=""),"saisir la quantité (colonne H)",H492*F492*5)</f>
        <v>saisir la quantité (colonne H)</v>
      </c>
      <c r="J492" s="219" t="str">
        <f aca="false">IF(OR(LEFT(E492,3)="HBV",LEFT(E492,3)="PHY",E492="PRA2",LEFT(E492,2)="ZI"),"Saisir obligatoirement le nombre de demandeurs","")</f>
        <v/>
      </c>
    </row>
    <row r="493" customFormat="false" ht="28.35" hidden="false" customHeight="true" outlineLevel="0" collapsed="false">
      <c r="A493" s="211" t="str">
        <f aca="false">LEFT(D493,7)</f>
        <v>GE_VM22</v>
      </c>
      <c r="B493" s="212" t="str">
        <f aca="false">VLOOKUP(A493,Opérateur_Territoire!$B$2:$D$120,2,0)</f>
        <v>PNR Vosges du Nord – AMEM</v>
      </c>
      <c r="C493" s="213" t="str">
        <f aca="false">VLOOKUP(A493,Opérateur_Territoire!$B$2:$D$120,3,0)</f>
        <v>Vosges mosellanes – PNR des Vosges du Nord – Biodiversité 2 – Damier de la Succise (Agence de l'eau Rhin-Meuse)</v>
      </c>
      <c r="D493" s="214" t="s">
        <v>1079</v>
      </c>
      <c r="E493" s="215" t="s">
        <v>1293</v>
      </c>
      <c r="F493" s="216" t="n">
        <f aca="false">VLOOKUP(E493,'liste MAEC'!$A$2:$C$63,3,0)</f>
        <v>145</v>
      </c>
      <c r="G493" s="217"/>
      <c r="H493" s="217"/>
      <c r="I493" s="218" t="str">
        <f aca="false">IF(OR(ISERROR(H493*F493*5)=1,H493=""),"saisir la quantité (colonne H)",H493*F493*5)</f>
        <v>saisir la quantité (colonne H)</v>
      </c>
      <c r="J493" s="219" t="str">
        <f aca="false">IF(OR(LEFT(E493,3)="HBV",LEFT(E493,3)="PHY",E493="PRA2",LEFT(E493,2)="ZI"),"Saisir obligatoirement le nombre de demandeurs","")</f>
        <v/>
      </c>
    </row>
    <row r="494" customFormat="false" ht="28.35" hidden="false" customHeight="true" outlineLevel="0" collapsed="false">
      <c r="A494" s="211" t="str">
        <f aca="false">LEFT(D494,7)</f>
        <v>GE_VM22</v>
      </c>
      <c r="B494" s="212" t="str">
        <f aca="false">VLOOKUP(A494,Opérateur_Territoire!$B$2:$D$120,2,0)</f>
        <v>PNR Vosges du Nord – AMEM</v>
      </c>
      <c r="C494" s="213" t="str">
        <f aca="false">VLOOKUP(A494,Opérateur_Territoire!$B$2:$D$120,3,0)</f>
        <v>Vosges mosellanes – PNR des Vosges du Nord – Biodiversité 2 – Damier de la Succise (Agence de l'eau Rhin-Meuse)</v>
      </c>
      <c r="D494" s="214" t="s">
        <v>1080</v>
      </c>
      <c r="E494" s="215" t="s">
        <v>1313</v>
      </c>
      <c r="F494" s="216" t="n">
        <f aca="false">VLOOKUP(E494,'liste MAEC'!$A$2:$C$63,3,0)</f>
        <v>150</v>
      </c>
      <c r="G494" s="217"/>
      <c r="H494" s="217"/>
      <c r="I494" s="218" t="str">
        <f aca="false">IF(OR(ISERROR(H494*F494*5)=1,H494=""),"saisir la quantité (colonne H)",H494*F494*5)</f>
        <v>saisir la quantité (colonne H)</v>
      </c>
      <c r="J494" s="219" t="str">
        <f aca="false">IF(OR(LEFT(E494,3)="HBV",LEFT(E494,3)="PHY",E494="PRA2",LEFT(E494,2)="ZI"),"Saisir obligatoirement le nombre de demandeurs","")</f>
        <v/>
      </c>
    </row>
    <row r="495" customFormat="false" ht="28.35" hidden="false" customHeight="true" outlineLevel="0" collapsed="false">
      <c r="A495" s="211" t="str">
        <f aca="false">LEFT(D495,7)</f>
        <v>GE_VM22</v>
      </c>
      <c r="B495" s="212" t="str">
        <f aca="false">VLOOKUP(A495,Opérateur_Territoire!$B$2:$D$120,2,0)</f>
        <v>PNR Vosges du Nord – AMEM</v>
      </c>
      <c r="C495" s="213" t="str">
        <f aca="false">VLOOKUP(A495,Opérateur_Territoire!$B$2:$D$120,3,0)</f>
        <v>Vosges mosellanes – PNR des Vosges du Nord – Biodiversité 2 – Damier de la Succise (Agence de l'eau Rhin-Meuse)</v>
      </c>
      <c r="D495" s="214" t="s">
        <v>771</v>
      </c>
      <c r="E495" s="215" t="s">
        <v>1323</v>
      </c>
      <c r="F495" s="216" t="n">
        <f aca="false">VLOOKUP(E495,'liste MAEC'!$A$2:$C$63,3,0)</f>
        <v>51</v>
      </c>
      <c r="G495" s="217"/>
      <c r="H495" s="217"/>
      <c r="I495" s="218" t="str">
        <f aca="false">IF(OR(ISERROR(H495*F495*5)=1,H495=""),"saisir la quantité (colonne H)",H495*F495*5)</f>
        <v>saisir la quantité (colonne H)</v>
      </c>
      <c r="J495" s="219" t="str">
        <f aca="false">IF(OR(LEFT(E495,3)="HBV",LEFT(E495,3)="PHY",E495="PRA2",LEFT(E495,2)="ZI"),"Saisir obligatoirement le nombre de demandeurs","")</f>
        <v/>
      </c>
    </row>
    <row r="496" customFormat="false" ht="28.35" hidden="false" customHeight="true" outlineLevel="0" collapsed="false">
      <c r="A496" s="211" t="str">
        <f aca="false">LEFT(D496,7)</f>
        <v>GE_RIBN</v>
      </c>
      <c r="B496" s="212" t="str">
        <f aca="false">VLOOKUP(A496,Opérateur_Territoire!$B$2:$D$120,2,0)</f>
        <v>Région Grand Est (Féd. chasseurs 67)</v>
      </c>
      <c r="C496" s="213" t="str">
        <f aca="false">VLOOKUP(A496,Opérateur_Territoire!$B$2:$D$120,3,0)</f>
        <v>Ried de l’Ill et bande rhénane – Natura 2000</v>
      </c>
      <c r="D496" s="214" t="s">
        <v>1213</v>
      </c>
      <c r="E496" s="215" t="s">
        <v>1282</v>
      </c>
      <c r="F496" s="216" t="n">
        <f aca="false">VLOOKUP(E496,'liste MAEC'!$A$2:$C$63,3,0)</f>
        <v>652</v>
      </c>
      <c r="G496" s="217"/>
      <c r="H496" s="217"/>
      <c r="I496" s="218" t="str">
        <f aca="false">IF(OR(ISERROR(H496*F496*5)=1,H496=""),"saisir la quantité (colonne H)",H496*F496*5)</f>
        <v>saisir la quantité (colonne H)</v>
      </c>
      <c r="J496" s="219" t="str">
        <f aca="false">IF(OR(LEFT(E496,3)="HBV",LEFT(E496,3)="PHY",E496="PRA2",LEFT(E496,2)="ZI"),"Saisir obligatoirement le nombre de demandeurs","")</f>
        <v/>
      </c>
    </row>
    <row r="497" customFormat="false" ht="28.35" hidden="false" customHeight="true" outlineLevel="0" collapsed="false">
      <c r="A497" s="211" t="str">
        <f aca="false">LEFT(D497,7)</f>
        <v>GE_RIBN</v>
      </c>
      <c r="B497" s="212" t="str">
        <f aca="false">VLOOKUP(A497,Opérateur_Territoire!$B$2:$D$120,2,0)</f>
        <v>Région Grand Est (Féd. chasseurs 67)</v>
      </c>
      <c r="C497" s="213" t="str">
        <f aca="false">VLOOKUP(A497,Opérateur_Territoire!$B$2:$D$120,3,0)</f>
        <v>Ried de l’Ill et bande rhénane – Natura 2000</v>
      </c>
      <c r="D497" s="214" t="s">
        <v>1214</v>
      </c>
      <c r="E497" s="215" t="s">
        <v>1285</v>
      </c>
      <c r="F497" s="216" t="n">
        <f aca="false">VLOOKUP(E497,'liste MAEC'!$A$2:$C$63,3,0)</f>
        <v>358</v>
      </c>
      <c r="G497" s="217"/>
      <c r="H497" s="217"/>
      <c r="I497" s="218" t="str">
        <f aca="false">IF(OR(ISERROR(H497*F497*5)=1,H497=""),"saisir la quantité (colonne H)",H497*F497*5)</f>
        <v>saisir la quantité (colonne H)</v>
      </c>
      <c r="J497" s="219" t="str">
        <f aca="false">IF(OR(LEFT(E497,3)="HBV",LEFT(E497,3)="PHY",E497="PRA2",LEFT(E497,2)="ZI"),"Saisir obligatoirement le nombre de demandeurs","")</f>
        <v/>
      </c>
    </row>
    <row r="498" customFormat="false" ht="28.35" hidden="false" customHeight="true" outlineLevel="0" collapsed="false">
      <c r="A498" s="211" t="str">
        <f aca="false">LEFT(D498,7)</f>
        <v>GE_RIBN</v>
      </c>
      <c r="B498" s="212" t="str">
        <f aca="false">VLOOKUP(A498,Opérateur_Territoire!$B$2:$D$120,2,0)</f>
        <v>Région Grand Est (Féd. chasseurs 67)</v>
      </c>
      <c r="C498" s="213" t="str">
        <f aca="false">VLOOKUP(A498,Opérateur_Territoire!$B$2:$D$120,3,0)</f>
        <v>Ried de l’Ill et bande rhénane – Natura 2000</v>
      </c>
      <c r="D498" s="214" t="s">
        <v>1081</v>
      </c>
      <c r="E498" s="215" t="s">
        <v>1289</v>
      </c>
      <c r="F498" s="216" t="n">
        <f aca="false">VLOOKUP(E498,'liste MAEC'!$A$2:$C$63,3,0)</f>
        <v>82</v>
      </c>
      <c r="G498" s="217"/>
      <c r="H498" s="217"/>
      <c r="I498" s="218" t="str">
        <f aca="false">IF(OR(ISERROR(H498*F498*5)=1,H498=""),"saisir la quantité (colonne H)",H498*F498*5)</f>
        <v>saisir la quantité (colonne H)</v>
      </c>
      <c r="J498" s="219" t="str">
        <f aca="false">IF(OR(LEFT(E498,3)="HBV",LEFT(E498,3)="PHY",E498="PRA2",LEFT(E498,2)="ZI"),"Saisir obligatoirement le nombre de demandeurs","")</f>
        <v/>
      </c>
    </row>
    <row r="499" customFormat="false" ht="28.35" hidden="false" customHeight="true" outlineLevel="0" collapsed="false">
      <c r="A499" s="211" t="str">
        <f aca="false">LEFT(D499,7)</f>
        <v>GE_RIBN</v>
      </c>
      <c r="B499" s="212" t="str">
        <f aca="false">VLOOKUP(A499,Opérateur_Territoire!$B$2:$D$120,2,0)</f>
        <v>Région Grand Est (Féd. chasseurs 67)</v>
      </c>
      <c r="C499" s="213" t="str">
        <f aca="false">VLOOKUP(A499,Opérateur_Territoire!$B$2:$D$120,3,0)</f>
        <v>Ried de l’Ill et bande rhénane – Natura 2000</v>
      </c>
      <c r="D499" s="214" t="s">
        <v>1082</v>
      </c>
      <c r="E499" s="215" t="s">
        <v>1297</v>
      </c>
      <c r="F499" s="216" t="n">
        <f aca="false">VLOOKUP(E499,'liste MAEC'!$A$2:$C$63,3,0)</f>
        <v>200</v>
      </c>
      <c r="G499" s="217"/>
      <c r="H499" s="217"/>
      <c r="I499" s="218" t="str">
        <f aca="false">IF(OR(ISERROR(H499*F499*5)=1,H499=""),"saisir la quantité (colonne H)",H499*F499*5)</f>
        <v>saisir la quantité (colonne H)</v>
      </c>
      <c r="J499" s="219" t="str">
        <f aca="false">IF(OR(LEFT(E499,3)="HBV",LEFT(E499,3)="PHY",E499="PRA2",LEFT(E499,2)="ZI"),"Saisir obligatoirement le nombre de demandeurs","")</f>
        <v/>
      </c>
    </row>
    <row r="500" customFormat="false" ht="28.35" hidden="false" customHeight="true" outlineLevel="0" collapsed="false">
      <c r="A500" s="211" t="str">
        <f aca="false">LEFT(D500,7)</f>
        <v>GE_RIBN</v>
      </c>
      <c r="B500" s="212" t="str">
        <f aca="false">VLOOKUP(A500,Opérateur_Territoire!$B$2:$D$120,2,0)</f>
        <v>Région Grand Est (Féd. chasseurs 67)</v>
      </c>
      <c r="C500" s="213" t="str">
        <f aca="false">VLOOKUP(A500,Opérateur_Territoire!$B$2:$D$120,3,0)</f>
        <v>Ried de l’Ill et bande rhénane – Natura 2000</v>
      </c>
      <c r="D500" s="214" t="s">
        <v>1083</v>
      </c>
      <c r="E500" s="215" t="s">
        <v>1301</v>
      </c>
      <c r="F500" s="216" t="n">
        <f aca="false">VLOOKUP(E500,'liste MAEC'!$A$2:$C$63,3,0)</f>
        <v>254</v>
      </c>
      <c r="G500" s="217"/>
      <c r="H500" s="217"/>
      <c r="I500" s="218" t="str">
        <f aca="false">IF(OR(ISERROR(H500*F500*5)=1,H500=""),"saisir la quantité (colonne H)",H500*F500*5)</f>
        <v>saisir la quantité (colonne H)</v>
      </c>
      <c r="J500" s="219" t="str">
        <f aca="false">IF(OR(LEFT(E500,3)="HBV",LEFT(E500,3)="PHY",E500="PRA2",LEFT(E500,2)="ZI"),"Saisir obligatoirement le nombre de demandeurs","")</f>
        <v/>
      </c>
    </row>
    <row r="501" customFormat="false" ht="28.35" hidden="false" customHeight="true" outlineLevel="0" collapsed="false">
      <c r="A501" s="211" t="str">
        <f aca="false">LEFT(D501,7)</f>
        <v>GE_RIBN</v>
      </c>
      <c r="B501" s="212" t="str">
        <f aca="false">VLOOKUP(A501,Opérateur_Territoire!$B$2:$D$120,2,0)</f>
        <v>Région Grand Est (Féd. chasseurs 67)</v>
      </c>
      <c r="C501" s="213" t="str">
        <f aca="false">VLOOKUP(A501,Opérateur_Territoire!$B$2:$D$120,3,0)</f>
        <v>Ried de l’Ill et bande rhénane – Natura 2000</v>
      </c>
      <c r="D501" s="214" t="s">
        <v>1084</v>
      </c>
      <c r="E501" s="215" t="s">
        <v>1313</v>
      </c>
      <c r="F501" s="216" t="n">
        <f aca="false">VLOOKUP(E501,'liste MAEC'!$A$2:$C$63,3,0)</f>
        <v>150</v>
      </c>
      <c r="G501" s="217"/>
      <c r="H501" s="217"/>
      <c r="I501" s="218" t="str">
        <f aca="false">IF(OR(ISERROR(H501*F501*5)=1,H501=""),"saisir la quantité (colonne H)",H501*F501*5)</f>
        <v>saisir la quantité (colonne H)</v>
      </c>
      <c r="J501" s="219" t="str">
        <f aca="false">IF(OR(LEFT(E501,3)="HBV",LEFT(E501,3)="PHY",E501="PRA2",LEFT(E501,2)="ZI"),"Saisir obligatoirement le nombre de demandeurs","")</f>
        <v/>
      </c>
    </row>
    <row r="502" customFormat="false" ht="28.35" hidden="false" customHeight="true" outlineLevel="0" collapsed="false">
      <c r="A502" s="211" t="str">
        <f aca="false">LEFT(D502,7)</f>
        <v>GE_RIBN</v>
      </c>
      <c r="B502" s="212" t="str">
        <f aca="false">VLOOKUP(A502,Opérateur_Territoire!$B$2:$D$120,2,0)</f>
        <v>Région Grand Est (Féd. chasseurs 67)</v>
      </c>
      <c r="C502" s="213" t="str">
        <f aca="false">VLOOKUP(A502,Opérateur_Territoire!$B$2:$D$120,3,0)</f>
        <v>Ried de l’Ill et bande rhénane – Natura 2000</v>
      </c>
      <c r="D502" s="214" t="s">
        <v>772</v>
      </c>
      <c r="E502" s="215" t="s">
        <v>1323</v>
      </c>
      <c r="F502" s="216" t="n">
        <f aca="false">VLOOKUP(E502,'liste MAEC'!$A$2:$C$63,3,0)</f>
        <v>51</v>
      </c>
      <c r="G502" s="217"/>
      <c r="H502" s="217"/>
      <c r="I502" s="218" t="str">
        <f aca="false">IF(OR(ISERROR(H502*F502*5)=1,H502=""),"saisir la quantité (colonne H)",H502*F502*5)</f>
        <v>saisir la quantité (colonne H)</v>
      </c>
      <c r="J502" s="219" t="str">
        <f aca="false">IF(OR(LEFT(E502,3)="HBV",LEFT(E502,3)="PHY",E502="PRA2",LEFT(E502,2)="ZI"),"Saisir obligatoirement le nombre de demandeurs","")</f>
        <v/>
      </c>
    </row>
    <row r="503" customFormat="false" ht="28.35" hidden="false" customHeight="true" outlineLevel="0" collapsed="false">
      <c r="A503" s="211" t="str">
        <f aca="false">LEFT(D503,7)</f>
        <v>GE_NIHN</v>
      </c>
      <c r="B503" s="212" t="str">
        <f aca="false">VLOOKUP(A503,Opérateur_Territoire!$B$2:$D$120,2,0)</f>
        <v>Syndicat eaux vives 3 Nied</v>
      </c>
      <c r="C503" s="213" t="str">
        <f aca="false">VLOOKUP(A503,Opérateur_Territoire!$B$2:$D$120,3,0)</f>
        <v>Nied halophile – Natura 2000</v>
      </c>
      <c r="D503" s="214" t="s">
        <v>1215</v>
      </c>
      <c r="E503" s="215" t="s">
        <v>1282</v>
      </c>
      <c r="F503" s="216" t="n">
        <f aca="false">VLOOKUP(E503,'liste MAEC'!$A$2:$C$63,3,0)</f>
        <v>652</v>
      </c>
      <c r="G503" s="217"/>
      <c r="H503" s="217"/>
      <c r="I503" s="218" t="str">
        <f aca="false">IF(OR(ISERROR(H503*F503*5)=1,H503=""),"saisir la quantité (colonne H)",H503*F503*5)</f>
        <v>saisir la quantité (colonne H)</v>
      </c>
      <c r="J503" s="219" t="str">
        <f aca="false">IF(OR(LEFT(E503,3)="HBV",LEFT(E503,3)="PHY",E503="PRA2",LEFT(E503,2)="ZI"),"Saisir obligatoirement le nombre de demandeurs","")</f>
        <v/>
      </c>
    </row>
    <row r="504" customFormat="false" ht="28.35" hidden="false" customHeight="true" outlineLevel="0" collapsed="false">
      <c r="A504" s="211" t="str">
        <f aca="false">LEFT(D504,7)</f>
        <v>GE_NIHN</v>
      </c>
      <c r="B504" s="212" t="str">
        <f aca="false">VLOOKUP(A504,Opérateur_Territoire!$B$2:$D$120,2,0)</f>
        <v>Syndicat eaux vives 3 Nied</v>
      </c>
      <c r="C504" s="213" t="str">
        <f aca="false">VLOOKUP(A504,Opérateur_Territoire!$B$2:$D$120,3,0)</f>
        <v>Nied halophile – Natura 2000</v>
      </c>
      <c r="D504" s="214" t="s">
        <v>1085</v>
      </c>
      <c r="E504" s="215" t="s">
        <v>1289</v>
      </c>
      <c r="F504" s="216" t="n">
        <f aca="false">VLOOKUP(E504,'liste MAEC'!$A$2:$C$63,3,0)</f>
        <v>82</v>
      </c>
      <c r="G504" s="217"/>
      <c r="H504" s="217"/>
      <c r="I504" s="218" t="str">
        <f aca="false">IF(OR(ISERROR(H504*F504*5)=1,H504=""),"saisir la quantité (colonne H)",H504*F504*5)</f>
        <v>saisir la quantité (colonne H)</v>
      </c>
      <c r="J504" s="219" t="str">
        <f aca="false">IF(OR(LEFT(E504,3)="HBV",LEFT(E504,3)="PHY",E504="PRA2",LEFT(E504,2)="ZI"),"Saisir obligatoirement le nombre de demandeurs","")</f>
        <v/>
      </c>
    </row>
    <row r="505" customFormat="false" ht="28.35" hidden="false" customHeight="true" outlineLevel="0" collapsed="false">
      <c r="A505" s="211" t="str">
        <f aca="false">LEFT(D505,7)</f>
        <v>GE_NIHN</v>
      </c>
      <c r="B505" s="212" t="str">
        <f aca="false">VLOOKUP(A505,Opérateur_Territoire!$B$2:$D$120,2,0)</f>
        <v>Syndicat eaux vives 3 Nied</v>
      </c>
      <c r="C505" s="213" t="str">
        <f aca="false">VLOOKUP(A505,Opérateur_Territoire!$B$2:$D$120,3,0)</f>
        <v>Nied halophile – Natura 2000</v>
      </c>
      <c r="D505" s="214" t="s">
        <v>1086</v>
      </c>
      <c r="E505" s="215" t="s">
        <v>1293</v>
      </c>
      <c r="F505" s="216" t="n">
        <f aca="false">VLOOKUP(E505,'liste MAEC'!$A$2:$C$63,3,0)</f>
        <v>145</v>
      </c>
      <c r="G505" s="217"/>
      <c r="H505" s="217"/>
      <c r="I505" s="218" t="str">
        <f aca="false">IF(OR(ISERROR(H505*F505*5)=1,H505=""),"saisir la quantité (colonne H)",H505*F505*5)</f>
        <v>saisir la quantité (colonne H)</v>
      </c>
      <c r="J505" s="219" t="str">
        <f aca="false">IF(OR(LEFT(E505,3)="HBV",LEFT(E505,3)="PHY",E505="PRA2",LEFT(E505,2)="ZI"),"Saisir obligatoirement le nombre de demandeurs","")</f>
        <v/>
      </c>
    </row>
    <row r="506" customFormat="false" ht="28.35" hidden="false" customHeight="true" outlineLevel="0" collapsed="false">
      <c r="A506" s="211" t="str">
        <f aca="false">LEFT(D506,7)</f>
        <v>GE_NIHN</v>
      </c>
      <c r="B506" s="212" t="str">
        <f aca="false">VLOOKUP(A506,Opérateur_Territoire!$B$2:$D$120,2,0)</f>
        <v>Syndicat eaux vives 3 Nied</v>
      </c>
      <c r="C506" s="213" t="str">
        <f aca="false">VLOOKUP(A506,Opérateur_Territoire!$B$2:$D$120,3,0)</f>
        <v>Nied halophile – Natura 2000</v>
      </c>
      <c r="D506" s="214" t="s">
        <v>1087</v>
      </c>
      <c r="E506" s="215" t="s">
        <v>1297</v>
      </c>
      <c r="F506" s="216" t="n">
        <f aca="false">VLOOKUP(E506,'liste MAEC'!$A$2:$C$63,3,0)</f>
        <v>200</v>
      </c>
      <c r="G506" s="217"/>
      <c r="H506" s="217"/>
      <c r="I506" s="218" t="str">
        <f aca="false">IF(OR(ISERROR(H506*F506*5)=1,H506=""),"saisir la quantité (colonne H)",H506*F506*5)</f>
        <v>saisir la quantité (colonne H)</v>
      </c>
      <c r="J506" s="219" t="str">
        <f aca="false">IF(OR(LEFT(E506,3)="HBV",LEFT(E506,3)="PHY",E506="PRA2",LEFT(E506,2)="ZI"),"Saisir obligatoirement le nombre de demandeurs","")</f>
        <v/>
      </c>
    </row>
    <row r="507" customFormat="false" ht="28.35" hidden="false" customHeight="true" outlineLevel="0" collapsed="false">
      <c r="A507" s="211" t="str">
        <f aca="false">LEFT(D507,7)</f>
        <v>GE_NIHN</v>
      </c>
      <c r="B507" s="212" t="str">
        <f aca="false">VLOOKUP(A507,Opérateur_Territoire!$B$2:$D$120,2,0)</f>
        <v>Syndicat eaux vives 3 Nied</v>
      </c>
      <c r="C507" s="213" t="str">
        <f aca="false">VLOOKUP(A507,Opérateur_Territoire!$B$2:$D$120,3,0)</f>
        <v>Nied halophile – Natura 2000</v>
      </c>
      <c r="D507" s="214" t="s">
        <v>1366</v>
      </c>
      <c r="E507" s="215" t="s">
        <v>1309</v>
      </c>
      <c r="F507" s="216" t="n">
        <f aca="false">VLOOKUP(E507,'liste MAEC'!$A$2:$C$63,3,0)</f>
        <v>62</v>
      </c>
      <c r="G507" s="217"/>
      <c r="H507" s="217"/>
      <c r="I507" s="218" t="str">
        <f aca="false">IF(OR(ISERROR(H507*F507*5)=1,H507=""),"saisir la quantité (colonne H)",H507*F507*5)</f>
        <v>saisir la quantité (colonne H)</v>
      </c>
      <c r="J507" s="219" t="str">
        <f aca="false">IF(OR(LEFT(E507,3)="HBV",LEFT(E507,3)="PHY",E507="PRA2",LEFT(E507,2)="ZI"),"Saisir obligatoirement le nombre de demandeurs","")</f>
        <v/>
      </c>
    </row>
    <row r="508" customFormat="false" ht="28.35" hidden="false" customHeight="true" outlineLevel="0" collapsed="false">
      <c r="A508" s="211" t="str">
        <f aca="false">LEFT(D508,7)</f>
        <v>GE_NIHN</v>
      </c>
      <c r="B508" s="212" t="str">
        <f aca="false">VLOOKUP(A508,Opérateur_Territoire!$B$2:$D$120,2,0)</f>
        <v>Syndicat eaux vives 3 Nied</v>
      </c>
      <c r="C508" s="213" t="str">
        <f aca="false">VLOOKUP(A508,Opérateur_Territoire!$B$2:$D$120,3,0)</f>
        <v>Nied halophile – Natura 2000</v>
      </c>
      <c r="D508" s="214" t="s">
        <v>1088</v>
      </c>
      <c r="E508" s="215" t="s">
        <v>1313</v>
      </c>
      <c r="F508" s="216" t="n">
        <f aca="false">VLOOKUP(E508,'liste MAEC'!$A$2:$C$63,3,0)</f>
        <v>150</v>
      </c>
      <c r="G508" s="217"/>
      <c r="H508" s="217"/>
      <c r="I508" s="218" t="str">
        <f aca="false">IF(OR(ISERROR(H508*F508*5)=1,H508=""),"saisir la quantité (colonne H)",H508*F508*5)</f>
        <v>saisir la quantité (colonne H)</v>
      </c>
      <c r="J508" s="219" t="str">
        <f aca="false">IF(OR(LEFT(E508,3)="HBV",LEFT(E508,3)="PHY",E508="PRA2",LEFT(E508,2)="ZI"),"Saisir obligatoirement le nombre de demandeurs","")</f>
        <v/>
      </c>
    </row>
    <row r="509" customFormat="false" ht="28.35" hidden="false" customHeight="true" outlineLevel="0" collapsed="false">
      <c r="A509" s="211" t="str">
        <f aca="false">LEFT(D509,7)</f>
        <v>GE_NIHN</v>
      </c>
      <c r="B509" s="212" t="str">
        <f aca="false">VLOOKUP(A509,Opérateur_Territoire!$B$2:$D$120,2,0)</f>
        <v>Syndicat eaux vives 3 Nied</v>
      </c>
      <c r="C509" s="213" t="str">
        <f aca="false">VLOOKUP(A509,Opérateur_Territoire!$B$2:$D$120,3,0)</f>
        <v>Nied halophile – Natura 2000</v>
      </c>
      <c r="D509" s="214" t="s">
        <v>773</v>
      </c>
      <c r="E509" s="215" t="s">
        <v>1323</v>
      </c>
      <c r="F509" s="216" t="n">
        <f aca="false">VLOOKUP(E509,'liste MAEC'!$A$2:$C$63,3,0)</f>
        <v>51</v>
      </c>
      <c r="G509" s="217"/>
      <c r="H509" s="217"/>
      <c r="I509" s="218" t="str">
        <f aca="false">IF(OR(ISERROR(H509*F509*5)=1,H509=""),"saisir la quantité (colonne H)",H509*F509*5)</f>
        <v>saisir la quantité (colonne H)</v>
      </c>
      <c r="J509" s="219" t="str">
        <f aca="false">IF(OR(LEFT(E509,3)="HBV",LEFT(E509,3)="PHY",E509="PRA2",LEFT(E509,2)="ZI"),"Saisir obligatoirement le nombre de demandeurs","")</f>
        <v/>
      </c>
    </row>
    <row r="510" customFormat="false" ht="28.35" hidden="false" customHeight="true" outlineLevel="0" collapsed="false">
      <c r="A510" s="211" t="str">
        <f aca="false">LEFT(D510,7)</f>
        <v>GE_NIRN</v>
      </c>
      <c r="B510" s="212" t="str">
        <f aca="false">VLOOKUP(A510,Opérateur_Territoire!$B$2:$D$120,2,0)</f>
        <v>Syndicat eaux vives 3 Nied</v>
      </c>
      <c r="C510" s="213" t="str">
        <f aca="false">VLOOKUP(A510,Opérateur_Territoire!$B$2:$D$120,3,0)</f>
        <v>Vallée de la Nied réunie – Natura 2000</v>
      </c>
      <c r="D510" s="214" t="s">
        <v>1216</v>
      </c>
      <c r="E510" s="215" t="s">
        <v>1282</v>
      </c>
      <c r="F510" s="216" t="n">
        <f aca="false">VLOOKUP(E510,'liste MAEC'!$A$2:$C$63,3,0)</f>
        <v>652</v>
      </c>
      <c r="G510" s="217"/>
      <c r="H510" s="217"/>
      <c r="I510" s="218" t="str">
        <f aca="false">IF(OR(ISERROR(H510*F510*5)=1,H510=""),"saisir la quantité (colonne H)",H510*F510*5)</f>
        <v>saisir la quantité (colonne H)</v>
      </c>
      <c r="J510" s="219" t="str">
        <f aca="false">IF(OR(LEFT(E510,3)="HBV",LEFT(E510,3)="PHY",E510="PRA2",LEFT(E510,2)="ZI"),"Saisir obligatoirement le nombre de demandeurs","")</f>
        <v/>
      </c>
    </row>
    <row r="511" customFormat="false" ht="28.35" hidden="false" customHeight="true" outlineLevel="0" collapsed="false">
      <c r="A511" s="211" t="str">
        <f aca="false">LEFT(D511,7)</f>
        <v>GE_NIRN</v>
      </c>
      <c r="B511" s="212" t="str">
        <f aca="false">VLOOKUP(A511,Opérateur_Territoire!$B$2:$D$120,2,0)</f>
        <v>Syndicat eaux vives 3 Nied</v>
      </c>
      <c r="C511" s="213" t="str">
        <f aca="false">VLOOKUP(A511,Opérateur_Territoire!$B$2:$D$120,3,0)</f>
        <v>Vallée de la Nied réunie – Natura 2000</v>
      </c>
      <c r="D511" s="214" t="s">
        <v>1089</v>
      </c>
      <c r="E511" s="215" t="s">
        <v>1289</v>
      </c>
      <c r="F511" s="216" t="n">
        <f aca="false">VLOOKUP(E511,'liste MAEC'!$A$2:$C$63,3,0)</f>
        <v>82</v>
      </c>
      <c r="G511" s="217"/>
      <c r="H511" s="217"/>
      <c r="I511" s="218" t="str">
        <f aca="false">IF(OR(ISERROR(H511*F511*5)=1,H511=""),"saisir la quantité (colonne H)",H511*F511*5)</f>
        <v>saisir la quantité (colonne H)</v>
      </c>
      <c r="J511" s="219" t="str">
        <f aca="false">IF(OR(LEFT(E511,3)="HBV",LEFT(E511,3)="PHY",E511="PRA2",LEFT(E511,2)="ZI"),"Saisir obligatoirement le nombre de demandeurs","")</f>
        <v/>
      </c>
    </row>
    <row r="512" customFormat="false" ht="28.35" hidden="false" customHeight="true" outlineLevel="0" collapsed="false">
      <c r="A512" s="211" t="str">
        <f aca="false">LEFT(D512,7)</f>
        <v>GE_NIRN</v>
      </c>
      <c r="B512" s="212" t="str">
        <f aca="false">VLOOKUP(A512,Opérateur_Territoire!$B$2:$D$120,2,0)</f>
        <v>Syndicat eaux vives 3 Nied</v>
      </c>
      <c r="C512" s="213" t="str">
        <f aca="false">VLOOKUP(A512,Opérateur_Territoire!$B$2:$D$120,3,0)</f>
        <v>Vallée de la Nied réunie – Natura 2000</v>
      </c>
      <c r="D512" s="214" t="s">
        <v>1090</v>
      </c>
      <c r="E512" s="215" t="s">
        <v>1293</v>
      </c>
      <c r="F512" s="216" t="n">
        <f aca="false">VLOOKUP(E512,'liste MAEC'!$A$2:$C$63,3,0)</f>
        <v>145</v>
      </c>
      <c r="G512" s="217"/>
      <c r="H512" s="217"/>
      <c r="I512" s="218" t="str">
        <f aca="false">IF(OR(ISERROR(H512*F512*5)=1,H512=""),"saisir la quantité (colonne H)",H512*F512*5)</f>
        <v>saisir la quantité (colonne H)</v>
      </c>
      <c r="J512" s="219" t="str">
        <f aca="false">IF(OR(LEFT(E512,3)="HBV",LEFT(E512,3)="PHY",E512="PRA2",LEFT(E512,2)="ZI"),"Saisir obligatoirement le nombre de demandeurs","")</f>
        <v/>
      </c>
    </row>
    <row r="513" customFormat="false" ht="28.35" hidden="false" customHeight="true" outlineLevel="0" collapsed="false">
      <c r="A513" s="211" t="str">
        <f aca="false">LEFT(D513,7)</f>
        <v>GE_NIRN</v>
      </c>
      <c r="B513" s="212" t="str">
        <f aca="false">VLOOKUP(A513,Opérateur_Territoire!$B$2:$D$120,2,0)</f>
        <v>Syndicat eaux vives 3 Nied</v>
      </c>
      <c r="C513" s="213" t="str">
        <f aca="false">VLOOKUP(A513,Opérateur_Territoire!$B$2:$D$120,3,0)</f>
        <v>Vallée de la Nied réunie – Natura 2000</v>
      </c>
      <c r="D513" s="214" t="s">
        <v>1091</v>
      </c>
      <c r="E513" s="215" t="s">
        <v>1297</v>
      </c>
      <c r="F513" s="216" t="n">
        <f aca="false">VLOOKUP(E513,'liste MAEC'!$A$2:$C$63,3,0)</f>
        <v>200</v>
      </c>
      <c r="G513" s="217"/>
      <c r="H513" s="217"/>
      <c r="I513" s="218" t="str">
        <f aca="false">IF(OR(ISERROR(H513*F513*5)=1,H513=""),"saisir la quantité (colonne H)",H513*F513*5)</f>
        <v>saisir la quantité (colonne H)</v>
      </c>
      <c r="J513" s="219" t="str">
        <f aca="false">IF(OR(LEFT(E513,3)="HBV",LEFT(E513,3)="PHY",E513="PRA2",LEFT(E513,2)="ZI"),"Saisir obligatoirement le nombre de demandeurs","")</f>
        <v/>
      </c>
    </row>
    <row r="514" customFormat="false" ht="28.35" hidden="false" customHeight="true" outlineLevel="0" collapsed="false">
      <c r="A514" s="211" t="str">
        <f aca="false">LEFT(D514,7)</f>
        <v>GE_NIRN</v>
      </c>
      <c r="B514" s="212" t="str">
        <f aca="false">VLOOKUP(A514,Opérateur_Territoire!$B$2:$D$120,2,0)</f>
        <v>Syndicat eaux vives 3 Nied</v>
      </c>
      <c r="C514" s="213" t="str">
        <f aca="false">VLOOKUP(A514,Opérateur_Territoire!$B$2:$D$120,3,0)</f>
        <v>Vallée de la Nied réunie – Natura 2000</v>
      </c>
      <c r="D514" s="214" t="s">
        <v>1367</v>
      </c>
      <c r="E514" s="215" t="s">
        <v>1309</v>
      </c>
      <c r="F514" s="216" t="n">
        <f aca="false">VLOOKUP(E514,'liste MAEC'!$A$2:$C$63,3,0)</f>
        <v>62</v>
      </c>
      <c r="G514" s="217"/>
      <c r="H514" s="217"/>
      <c r="I514" s="218" t="str">
        <f aca="false">IF(OR(ISERROR(H514*F514*5)=1,H514=""),"saisir la quantité (colonne H)",H514*F514*5)</f>
        <v>saisir la quantité (colonne H)</v>
      </c>
      <c r="J514" s="219" t="str">
        <f aca="false">IF(OR(LEFT(E514,3)="HBV",LEFT(E514,3)="PHY",E514="PRA2",LEFT(E514,2)="ZI"),"Saisir obligatoirement le nombre de demandeurs","")</f>
        <v/>
      </c>
    </row>
    <row r="515" customFormat="false" ht="28.35" hidden="false" customHeight="true" outlineLevel="0" collapsed="false">
      <c r="A515" s="211" t="str">
        <f aca="false">LEFT(D515,7)</f>
        <v>GE_NIRN</v>
      </c>
      <c r="B515" s="212" t="str">
        <f aca="false">VLOOKUP(A515,Opérateur_Territoire!$B$2:$D$120,2,0)</f>
        <v>Syndicat eaux vives 3 Nied</v>
      </c>
      <c r="C515" s="213" t="str">
        <f aca="false">VLOOKUP(A515,Opérateur_Territoire!$B$2:$D$120,3,0)</f>
        <v>Vallée de la Nied réunie – Natura 2000</v>
      </c>
      <c r="D515" s="214" t="s">
        <v>1092</v>
      </c>
      <c r="E515" s="215" t="s">
        <v>1313</v>
      </c>
      <c r="F515" s="216" t="n">
        <f aca="false">VLOOKUP(E515,'liste MAEC'!$A$2:$C$63,3,0)</f>
        <v>150</v>
      </c>
      <c r="G515" s="217"/>
      <c r="H515" s="217"/>
      <c r="I515" s="218" t="str">
        <f aca="false">IF(OR(ISERROR(H515*F515*5)=1,H515=""),"saisir la quantité (colonne H)",H515*F515*5)</f>
        <v>saisir la quantité (colonne H)</v>
      </c>
      <c r="J515" s="219" t="str">
        <f aca="false">IF(OR(LEFT(E515,3)="HBV",LEFT(E515,3)="PHY",E515="PRA2",LEFT(E515,2)="ZI"),"Saisir obligatoirement le nombre de demandeurs","")</f>
        <v/>
      </c>
    </row>
    <row r="516" customFormat="false" ht="28.35" hidden="false" customHeight="true" outlineLevel="0" collapsed="false">
      <c r="A516" s="211" t="str">
        <f aca="false">LEFT(D516,7)</f>
        <v>GE_NIRN</v>
      </c>
      <c r="B516" s="212" t="str">
        <f aca="false">VLOOKUP(A516,Opérateur_Territoire!$B$2:$D$120,2,0)</f>
        <v>Syndicat eaux vives 3 Nied</v>
      </c>
      <c r="C516" s="213" t="str">
        <f aca="false">VLOOKUP(A516,Opérateur_Territoire!$B$2:$D$120,3,0)</f>
        <v>Vallée de la Nied réunie – Natura 2000</v>
      </c>
      <c r="D516" s="214" t="s">
        <v>774</v>
      </c>
      <c r="E516" s="215" t="s">
        <v>1323</v>
      </c>
      <c r="F516" s="216" t="n">
        <f aca="false">VLOOKUP(E516,'liste MAEC'!$A$2:$C$63,3,0)</f>
        <v>51</v>
      </c>
      <c r="G516" s="217"/>
      <c r="H516" s="217"/>
      <c r="I516" s="218" t="str">
        <f aca="false">IF(OR(ISERROR(H516*F516*5)=1,H516=""),"saisir la quantité (colonne H)",H516*F516*5)</f>
        <v>saisir la quantité (colonne H)</v>
      </c>
      <c r="J516" s="219" t="str">
        <f aca="false">IF(OR(LEFT(E516,3)="HBV",LEFT(E516,3)="PHY",E516="PRA2",LEFT(E516,2)="ZI"),"Saisir obligatoirement le nombre de demandeurs","")</f>
        <v/>
      </c>
    </row>
    <row r="517" customFormat="false" ht="28.35" hidden="false" customHeight="true" outlineLevel="0" collapsed="false">
      <c r="A517" s="211" t="str">
        <f aca="false">LEFT(D517,7)</f>
        <v>GE_ARME</v>
      </c>
      <c r="B517" s="212" t="str">
        <f aca="false">VLOOKUP(A517,Opérateur_Territoire!$B$2:$D$120,2,0)</f>
        <v>Syndicat mixte bassin versant Armançon</v>
      </c>
      <c r="C517" s="213" t="str">
        <f aca="false">VLOOKUP(A517,Opérateur_Territoire!$B$2:$D$120,3,0)</f>
        <v>Vallée humide de l’Armance et élevage (Agence de l'eau Seine-Normandie)</v>
      </c>
      <c r="D517" s="214" t="s">
        <v>1217</v>
      </c>
      <c r="E517" s="215" t="s">
        <v>1285</v>
      </c>
      <c r="F517" s="216" t="n">
        <f aca="false">VLOOKUP(E517,'liste MAEC'!$A$2:$C$63,3,0)</f>
        <v>358</v>
      </c>
      <c r="G517" s="217"/>
      <c r="H517" s="217"/>
      <c r="I517" s="218" t="str">
        <f aca="false">IF(OR(ISERROR(H517*F517*5)=1,H517=""),"saisir la quantité (colonne H)",H517*F517*5)</f>
        <v>saisir la quantité (colonne H)</v>
      </c>
      <c r="J517" s="219" t="str">
        <f aca="false">IF(OR(LEFT(E517,3)="HBV",LEFT(E517,3)="PHY",E517="PRA2",LEFT(E517,2)="ZI"),"Saisir obligatoirement le nombre de demandeurs","")</f>
        <v/>
      </c>
    </row>
    <row r="518" customFormat="false" ht="28.35" hidden="false" customHeight="true" outlineLevel="0" collapsed="false">
      <c r="A518" s="211" t="str">
        <f aca="false">LEFT(D518,7)</f>
        <v>GE_ARME</v>
      </c>
      <c r="B518" s="212" t="str">
        <f aca="false">VLOOKUP(A518,Opérateur_Territoire!$B$2:$D$120,2,0)</f>
        <v>Syndicat mixte bassin versant Armançon</v>
      </c>
      <c r="C518" s="213" t="str">
        <f aca="false">VLOOKUP(A518,Opérateur_Territoire!$B$2:$D$120,3,0)</f>
        <v>Vallée humide de l’Armance et élevage (Agence de l'eau Seine-Normandie)</v>
      </c>
      <c r="D518" s="214" t="s">
        <v>1093</v>
      </c>
      <c r="E518" s="215" t="s">
        <v>1289</v>
      </c>
      <c r="F518" s="216" t="n">
        <f aca="false">VLOOKUP(E518,'liste MAEC'!$A$2:$C$63,3,0)</f>
        <v>82</v>
      </c>
      <c r="G518" s="217"/>
      <c r="H518" s="217"/>
      <c r="I518" s="218" t="str">
        <f aca="false">IF(OR(ISERROR(H518*F518*5)=1,H518=""),"saisir la quantité (colonne H)",H518*F518*5)</f>
        <v>saisir la quantité (colonne H)</v>
      </c>
      <c r="J518" s="219" t="str">
        <f aca="false">IF(OR(LEFT(E518,3)="HBV",LEFT(E518,3)="PHY",E518="PRA2",LEFT(E518,2)="ZI"),"Saisir obligatoirement le nombre de demandeurs","")</f>
        <v/>
      </c>
    </row>
    <row r="519" customFormat="false" ht="28.35" hidden="false" customHeight="true" outlineLevel="0" collapsed="false">
      <c r="A519" s="211" t="str">
        <f aca="false">LEFT(D519,7)</f>
        <v>GE_ARME</v>
      </c>
      <c r="B519" s="212" t="str">
        <f aca="false">VLOOKUP(A519,Opérateur_Territoire!$B$2:$D$120,2,0)</f>
        <v>Syndicat mixte bassin versant Armançon</v>
      </c>
      <c r="C519" s="213" t="str">
        <f aca="false">VLOOKUP(A519,Opérateur_Territoire!$B$2:$D$120,3,0)</f>
        <v>Vallée humide de l’Armance et élevage (Agence de l'eau Seine-Normandie)</v>
      </c>
      <c r="D519" s="214" t="s">
        <v>1094</v>
      </c>
      <c r="E519" s="215" t="s">
        <v>1293</v>
      </c>
      <c r="F519" s="216" t="n">
        <f aca="false">VLOOKUP(E519,'liste MAEC'!$A$2:$C$63,3,0)</f>
        <v>145</v>
      </c>
      <c r="G519" s="217"/>
      <c r="H519" s="217"/>
      <c r="I519" s="218" t="str">
        <f aca="false">IF(OR(ISERROR(H519*F519*5)=1,H519=""),"saisir la quantité (colonne H)",H519*F519*5)</f>
        <v>saisir la quantité (colonne H)</v>
      </c>
      <c r="J519" s="219" t="str">
        <f aca="false">IF(OR(LEFT(E519,3)="HBV",LEFT(E519,3)="PHY",E519="PRA2",LEFT(E519,2)="ZI"),"Saisir obligatoirement le nombre de demandeurs","")</f>
        <v/>
      </c>
    </row>
    <row r="520" customFormat="false" ht="28.35" hidden="false" customHeight="true" outlineLevel="0" collapsed="false">
      <c r="A520" s="211" t="str">
        <f aca="false">LEFT(D520,7)</f>
        <v>GE_ARME</v>
      </c>
      <c r="B520" s="212" t="str">
        <f aca="false">VLOOKUP(A520,Opérateur_Territoire!$B$2:$D$120,2,0)</f>
        <v>Syndicat mixte bassin versant Armançon</v>
      </c>
      <c r="C520" s="213" t="str">
        <f aca="false">VLOOKUP(A520,Opérateur_Territoire!$B$2:$D$120,3,0)</f>
        <v>Vallée humide de l’Armance et élevage (Agence de l'eau Seine-Normandie)</v>
      </c>
      <c r="D520" s="214" t="s">
        <v>1095</v>
      </c>
      <c r="E520" s="215" t="s">
        <v>1297</v>
      </c>
      <c r="F520" s="216" t="n">
        <f aca="false">VLOOKUP(E520,'liste MAEC'!$A$2:$C$63,3,0)</f>
        <v>200</v>
      </c>
      <c r="G520" s="217"/>
      <c r="H520" s="217"/>
      <c r="I520" s="218" t="str">
        <f aca="false">IF(OR(ISERROR(H520*F520*5)=1,H520=""),"saisir la quantité (colonne H)",H520*F520*5)</f>
        <v>saisir la quantité (colonne H)</v>
      </c>
      <c r="J520" s="219" t="str">
        <f aca="false">IF(OR(LEFT(E520,3)="HBV",LEFT(E520,3)="PHY",E520="PRA2",LEFT(E520,2)="ZI"),"Saisir obligatoirement le nombre de demandeurs","")</f>
        <v/>
      </c>
    </row>
    <row r="521" customFormat="false" ht="28.35" hidden="false" customHeight="true" outlineLevel="0" collapsed="false">
      <c r="A521" s="211" t="str">
        <f aca="false">LEFT(D521,7)</f>
        <v>GE_ARME</v>
      </c>
      <c r="B521" s="212" t="str">
        <f aca="false">VLOOKUP(A521,Opérateur_Territoire!$B$2:$D$120,2,0)</f>
        <v>Syndicat mixte bassin versant Armançon</v>
      </c>
      <c r="C521" s="213" t="str">
        <f aca="false">VLOOKUP(A521,Opérateur_Territoire!$B$2:$D$120,3,0)</f>
        <v>Vallée humide de l’Armance et élevage (Agence de l'eau Seine-Normandie)</v>
      </c>
      <c r="D521" s="214" t="s">
        <v>1096</v>
      </c>
      <c r="E521" s="215" t="s">
        <v>1301</v>
      </c>
      <c r="F521" s="216" t="n">
        <f aca="false">VLOOKUP(E521,'liste MAEC'!$A$2:$C$63,3,0)</f>
        <v>254</v>
      </c>
      <c r="G521" s="217"/>
      <c r="H521" s="217"/>
      <c r="I521" s="218" t="str">
        <f aca="false">IF(OR(ISERROR(H521*F521*5)=1,H521=""),"saisir la quantité (colonne H)",H521*F521*5)</f>
        <v>saisir la quantité (colonne H)</v>
      </c>
      <c r="J521" s="219" t="str">
        <f aca="false">IF(OR(LEFT(E521,3)="HBV",LEFT(E521,3)="PHY",E521="PRA2",LEFT(E521,2)="ZI"),"Saisir obligatoirement le nombre de demandeurs","")</f>
        <v/>
      </c>
    </row>
    <row r="522" customFormat="false" ht="28.35" hidden="false" customHeight="true" outlineLevel="0" collapsed="false">
      <c r="A522" s="211" t="str">
        <f aca="false">LEFT(D522,7)</f>
        <v>GE_ARME</v>
      </c>
      <c r="B522" s="212" t="str">
        <f aca="false">VLOOKUP(A522,Opérateur_Territoire!$B$2:$D$120,2,0)</f>
        <v>Syndicat mixte bassin versant Armançon</v>
      </c>
      <c r="C522" s="213" t="str">
        <f aca="false">VLOOKUP(A522,Opérateur_Territoire!$B$2:$D$120,3,0)</f>
        <v>Vallée humide de l’Armance et élevage (Agence de l'eau Seine-Normandie)</v>
      </c>
      <c r="D522" s="214" t="s">
        <v>1368</v>
      </c>
      <c r="E522" s="215" t="s">
        <v>1305</v>
      </c>
      <c r="F522" s="216" t="n">
        <f aca="false">VLOOKUP(E522,'liste MAEC'!$A$2:$C$63,3,0)</f>
        <v>800</v>
      </c>
      <c r="G522" s="217"/>
      <c r="H522" s="217"/>
      <c r="I522" s="218" t="str">
        <f aca="false">IF(OR(ISERROR(H522*F522*5)=1,H522=""),"saisir la quantité (colonne H)",H522*F522*5)</f>
        <v>saisir la quantité (colonne H)</v>
      </c>
      <c r="J522" s="219" t="str">
        <f aca="false">IF(OR(LEFT(E522,3)="HBV",LEFT(E522,3)="PHY",E522="PRA2",LEFT(E522,2)="ZI"),"Saisir obligatoirement le nombre de demandeurs","")</f>
        <v/>
      </c>
    </row>
    <row r="523" customFormat="false" ht="28.35" hidden="false" customHeight="true" outlineLevel="0" collapsed="false">
      <c r="A523" s="211" t="str">
        <f aca="false">LEFT(D523,7)</f>
        <v>GE_ARME</v>
      </c>
      <c r="B523" s="212" t="str">
        <f aca="false">VLOOKUP(A523,Opérateur_Territoire!$B$2:$D$120,2,0)</f>
        <v>Syndicat mixte bassin versant Armançon</v>
      </c>
      <c r="C523" s="213" t="str">
        <f aca="false">VLOOKUP(A523,Opérateur_Territoire!$B$2:$D$120,3,0)</f>
        <v>Vallée humide de l’Armance et élevage (Agence de l'eau Seine-Normandie)</v>
      </c>
      <c r="D523" s="214" t="s">
        <v>1369</v>
      </c>
      <c r="E523" s="215" t="s">
        <v>1309</v>
      </c>
      <c r="F523" s="216" t="n">
        <f aca="false">VLOOKUP(E523,'liste MAEC'!$A$2:$C$63,3,0)</f>
        <v>62</v>
      </c>
      <c r="G523" s="217"/>
      <c r="H523" s="217"/>
      <c r="I523" s="218" t="str">
        <f aca="false">IF(OR(ISERROR(H523*F523*5)=1,H523=""),"saisir la quantité (colonne H)",H523*F523*5)</f>
        <v>saisir la quantité (colonne H)</v>
      </c>
      <c r="J523" s="219" t="str">
        <f aca="false">IF(OR(LEFT(E523,3)="HBV",LEFT(E523,3)="PHY",E523="PRA2",LEFT(E523,2)="ZI"),"Saisir obligatoirement le nombre de demandeurs","")</f>
        <v/>
      </c>
    </row>
    <row r="524" customFormat="false" ht="28.35" hidden="false" customHeight="true" outlineLevel="0" collapsed="false">
      <c r="A524" s="211" t="str">
        <f aca="false">LEFT(D524,7)</f>
        <v>GE_ARME</v>
      </c>
      <c r="B524" s="212" t="str">
        <f aca="false">VLOOKUP(A524,Opérateur_Territoire!$B$2:$D$120,2,0)</f>
        <v>Syndicat mixte bassin versant Armançon</v>
      </c>
      <c r="C524" s="213" t="str">
        <f aca="false">VLOOKUP(A524,Opérateur_Territoire!$B$2:$D$120,3,0)</f>
        <v>Vallée humide de l’Armance et élevage (Agence de l'eau Seine-Normandie)</v>
      </c>
      <c r="D524" s="214" t="s">
        <v>1097</v>
      </c>
      <c r="E524" s="215" t="s">
        <v>1313</v>
      </c>
      <c r="F524" s="216" t="n">
        <f aca="false">VLOOKUP(E524,'liste MAEC'!$A$2:$C$63,3,0)</f>
        <v>150</v>
      </c>
      <c r="G524" s="217"/>
      <c r="H524" s="217"/>
      <c r="I524" s="218" t="str">
        <f aca="false">IF(OR(ISERROR(H524*F524*5)=1,H524=""),"saisir la quantité (colonne H)",H524*F524*5)</f>
        <v>saisir la quantité (colonne H)</v>
      </c>
      <c r="J524" s="219" t="str">
        <f aca="false">IF(OR(LEFT(E524,3)="HBV",LEFT(E524,3)="PHY",E524="PRA2",LEFT(E524,2)="ZI"),"Saisir obligatoirement le nombre de demandeurs","")</f>
        <v/>
      </c>
    </row>
    <row r="525" customFormat="false" ht="28.35" hidden="false" customHeight="true" outlineLevel="0" collapsed="false">
      <c r="A525" s="211" t="str">
        <f aca="false">LEFT(D525,7)</f>
        <v>GE_ARME</v>
      </c>
      <c r="B525" s="212" t="str">
        <f aca="false">VLOOKUP(A525,Opérateur_Territoire!$B$2:$D$120,2,0)</f>
        <v>Syndicat mixte bassin versant Armançon</v>
      </c>
      <c r="C525" s="213" t="str">
        <f aca="false">VLOOKUP(A525,Opérateur_Territoire!$B$2:$D$120,3,0)</f>
        <v>Vallée humide de l’Armance et élevage (Agence de l'eau Seine-Normandie)</v>
      </c>
      <c r="D525" s="214" t="s">
        <v>1098</v>
      </c>
      <c r="E525" s="215" t="s">
        <v>1315</v>
      </c>
      <c r="F525" s="216" t="n">
        <f aca="false">VLOOKUP(E525,'liste MAEC'!$A$2:$C$63,3,0)</f>
        <v>201</v>
      </c>
      <c r="G525" s="217"/>
      <c r="H525" s="217"/>
      <c r="I525" s="218" t="str">
        <f aca="false">IF(OR(ISERROR(H525*F525*5)=1,H525=""),"saisir la quantité (colonne H)",H525*F525*5)</f>
        <v>saisir la quantité (colonne H)</v>
      </c>
      <c r="J525" s="219" t="str">
        <f aca="false">IF(OR(LEFT(E525,3)="HBV",LEFT(E525,3)="PHY",E525="PRA2",LEFT(E525,2)="ZI"),"Saisir obligatoirement le nombre de demandeurs","")</f>
        <v/>
      </c>
    </row>
    <row r="526" customFormat="false" ht="28.35" hidden="false" customHeight="true" outlineLevel="0" collapsed="false">
      <c r="A526" s="211" t="str">
        <f aca="false">LEFT(D526,7)</f>
        <v>GE_ARME</v>
      </c>
      <c r="B526" s="212" t="str">
        <f aca="false">VLOOKUP(A526,Opérateur_Territoire!$B$2:$D$120,2,0)</f>
        <v>Syndicat mixte bassin versant Armançon</v>
      </c>
      <c r="C526" s="213" t="str">
        <f aca="false">VLOOKUP(A526,Opérateur_Territoire!$B$2:$D$120,3,0)</f>
        <v>Vallée humide de l’Armance et élevage (Agence de l'eau Seine-Normandie)</v>
      </c>
      <c r="D526" s="214" t="s">
        <v>775</v>
      </c>
      <c r="E526" s="215" t="s">
        <v>1323</v>
      </c>
      <c r="F526" s="216" t="n">
        <f aca="false">VLOOKUP(E526,'liste MAEC'!$A$2:$C$63,3,0)</f>
        <v>51</v>
      </c>
      <c r="G526" s="217"/>
      <c r="H526" s="217"/>
      <c r="I526" s="218" t="str">
        <f aca="false">IF(OR(ISERROR(H526*F526*5)=1,H526=""),"saisir la quantité (colonne H)",H526*F526*5)</f>
        <v>saisir la quantité (colonne H)</v>
      </c>
      <c r="J526" s="219" t="str">
        <f aca="false">IF(OR(LEFT(E526,3)="HBV",LEFT(E526,3)="PHY",E526="PRA2",LEFT(E526,2)="ZI"),"Saisir obligatoirement le nombre de demandeurs","")</f>
        <v/>
      </c>
    </row>
    <row r="527" customFormat="false" ht="28.35" hidden="false" customHeight="true" outlineLevel="0" collapsed="false">
      <c r="A527" s="211" t="str">
        <f aca="false">LEFT(D527,7)</f>
        <v>GE_ARME</v>
      </c>
      <c r="B527" s="212" t="str">
        <f aca="false">VLOOKUP(A527,Opérateur_Territoire!$B$2:$D$120,2,0)</f>
        <v>Syndicat mixte bassin versant Armançon</v>
      </c>
      <c r="C527" s="213" t="str">
        <f aca="false">VLOOKUP(A527,Opérateur_Territoire!$B$2:$D$120,3,0)</f>
        <v>Vallée humide de l’Armance et élevage (Agence de l'eau Seine-Normandie)</v>
      </c>
      <c r="D527" s="214" t="s">
        <v>776</v>
      </c>
      <c r="E527" s="215" t="s">
        <v>1325</v>
      </c>
      <c r="F527" s="216" t="n">
        <f aca="false">VLOOKUP(E527,'liste MAEC'!$A$2:$C$63,3,0)</f>
        <v>72</v>
      </c>
      <c r="G527" s="217"/>
      <c r="H527" s="217"/>
      <c r="I527" s="218" t="str">
        <f aca="false">IF(OR(ISERROR(H527*F527*5)=1,H527=""),"saisir la quantité (colonne H)",H527*F527*5)</f>
        <v>saisir la quantité (colonne H)</v>
      </c>
      <c r="J527" s="219" t="str">
        <f aca="false">IF(OR(LEFT(E527,3)="HBV",LEFT(E527,3)="PHY",E527="PRA2",LEFT(E527,2)="ZI"),"Saisir obligatoirement le nombre de demandeurs","")</f>
        <v/>
      </c>
    </row>
    <row r="528" customFormat="false" ht="28.35" hidden="false" customHeight="true" outlineLevel="0" collapsed="false">
      <c r="A528" s="211" t="str">
        <f aca="false">LEFT(D528,7)</f>
        <v>GE_LOIE</v>
      </c>
      <c r="B528" s="212" t="str">
        <f aca="false">VLOOKUP(A528,Opérateur_Territoire!$B$2:$D$120,2,0)</f>
        <v>Syndicat mixte eaux Seille et Moselle</v>
      </c>
      <c r="C528" s="213" t="str">
        <f aca="false">VLOOKUP(A528,Opérateur_Territoire!$B$2:$D$120,3,0)</f>
        <v>Captages Grand Loisy (Agence de l’eau Rhin-Meuse)</v>
      </c>
      <c r="D528" s="214" t="s">
        <v>1218</v>
      </c>
      <c r="E528" s="215" t="s">
        <v>1285</v>
      </c>
      <c r="F528" s="216" t="n">
        <f aca="false">VLOOKUP(E528,'liste MAEC'!$A$2:$C$63,3,0)</f>
        <v>358</v>
      </c>
      <c r="G528" s="217"/>
      <c r="H528" s="217"/>
      <c r="I528" s="218" t="str">
        <f aca="false">IF(OR(ISERROR(H528*F528*5)=1,H528=""),"saisir la quantité (colonne H)",H528*F528*5)</f>
        <v>saisir la quantité (colonne H)</v>
      </c>
      <c r="J528" s="219" t="str">
        <f aca="false">IF(OR(LEFT(E528,3)="HBV",LEFT(E528,3)="PHY",E528="PRA2",LEFT(E528,2)="ZI"),"Saisir obligatoirement le nombre de demandeurs","")</f>
        <v/>
      </c>
    </row>
    <row r="529" customFormat="false" ht="28.35" hidden="false" customHeight="true" outlineLevel="0" collapsed="false">
      <c r="A529" s="211" t="str">
        <f aca="false">LEFT(D529,7)</f>
        <v>GE_LOIE</v>
      </c>
      <c r="B529" s="212" t="str">
        <f aca="false">VLOOKUP(A529,Opérateur_Territoire!$B$2:$D$120,2,0)</f>
        <v>Syndicat mixte eaux Seille et Moselle</v>
      </c>
      <c r="C529" s="213" t="str">
        <f aca="false">VLOOKUP(A529,Opérateur_Territoire!$B$2:$D$120,3,0)</f>
        <v>Captages Grand Loisy (Agence de l’eau Rhin-Meuse)</v>
      </c>
      <c r="D529" s="220" t="s">
        <v>1276</v>
      </c>
      <c r="E529" s="221" t="s">
        <v>1295</v>
      </c>
      <c r="F529" s="216" t="n">
        <f aca="false">VLOOKUP(E529,'liste MAEC'!$A$2:$C$63,3,0)</f>
        <v>233</v>
      </c>
      <c r="G529" s="217"/>
      <c r="H529" s="217"/>
      <c r="I529" s="218" t="str">
        <f aca="false">IF(OR(ISERROR(H529*F529*5)=1,H529=""),"saisir la quantité (colonne H)",H529*F529*5)</f>
        <v>saisir la quantité (colonne H)</v>
      </c>
      <c r="J529" s="219" t="str">
        <f aca="false">IF(OR(LEFT(E529,3)="HBV",LEFT(E529,3)="PHY",E529="PRA2",LEFT(E529,2)="ZI"),"Saisir obligatoirement le nombre de demandeurs","")</f>
        <v>Saisir obligatoirement le nombre de demandeurs</v>
      </c>
    </row>
    <row r="530" customFormat="false" ht="28.35" hidden="false" customHeight="true" outlineLevel="0" collapsed="false">
      <c r="A530" s="222" t="s">
        <v>660</v>
      </c>
      <c r="B530" s="223" t="str">
        <f aca="false">IFERROR(VLOOKUP(A530,Opérateur_Territoire!$B$2:$D$120,2,0),"à saisir (Opérateur_Territoire)")</f>
        <v>à saisir (Opérateur_Territoire)</v>
      </c>
      <c r="C530" s="224" t="str">
        <f aca="false">IFERROR(VLOOKUP(A530,Opérateur_Territoire!$B$2:$D$120,3,0),"à saisir (Opérateur_Territoire)")</f>
        <v>à saisir (Opérateur_Territoire)</v>
      </c>
      <c r="D530" s="225" t="str">
        <f aca="false">CONCATENATE(A530,"_",E530)</f>
        <v>GE_0001_</v>
      </c>
      <c r="E530" s="226"/>
      <c r="F530" s="227" t="str">
        <f aca="false">IFERROR(VLOOKUP(E530,'liste MAEC'!$A$2:$C$63,3,0),"saisir la MAEC (colonne E)")</f>
        <v>saisir la MAEC (colonne E)</v>
      </c>
      <c r="G530" s="217"/>
      <c r="H530" s="217"/>
      <c r="I530" s="218" t="str">
        <f aca="false">IF(OR(ISERROR(H530*F530*5)=1,H530=""),"saisir la quantité (colonne H)",H530*F530*5)</f>
        <v>saisir la quantité (colonne H)</v>
      </c>
      <c r="J530" s="219" t="str">
        <f aca="false">IF(OR(LEFT(E530,3)="HBV",LEFT(E530,3)="PHY",E530="PRA2",LEFT(E530,2)="ZI"),"Saisir obligatoirement le nombre de demandeurs","")</f>
        <v/>
      </c>
    </row>
    <row r="531" customFormat="false" ht="28.35" hidden="false" customHeight="true" outlineLevel="0" collapsed="false">
      <c r="A531" s="222"/>
      <c r="B531" s="223" t="str">
        <f aca="false">IFERROR(VLOOKUP(A531,Opérateur_Territoire!$B$2:$D$120,2,0),"à saisir (Opérateur_Territoire)")</f>
        <v>à saisir (Opérateur_Territoire)</v>
      </c>
      <c r="C531" s="224" t="str">
        <f aca="false">IFERROR(VLOOKUP(A531,Opérateur_Territoire!$B$2:$D$120,3,0),"à saisir (Opérateur_Territoire)")</f>
        <v>à saisir (Opérateur_Territoire)</v>
      </c>
      <c r="D531" s="225"/>
      <c r="E531" s="226"/>
      <c r="F531" s="227" t="str">
        <f aca="false">IFERROR(VLOOKUP(E531,'liste MAEC'!$A$2:$C$63,3,0),"saisir la MAEC (colonne E)")</f>
        <v>saisir la MAEC (colonne E)</v>
      </c>
      <c r="G531" s="217"/>
      <c r="H531" s="217"/>
      <c r="I531" s="218" t="str">
        <f aca="false">IF(OR(ISERROR(H531*F531*5)=1,H531=""),"saisir la quantité (colonne H)",H531*F531*5)</f>
        <v>saisir la quantité (colonne H)</v>
      </c>
      <c r="J531" s="219" t="str">
        <f aca="false">IF(OR(LEFT(E531,3)="HBV",LEFT(E531,3)="PHY",E531="PRA2",LEFT(E531,2)="ZI"),"Saisir obligatoirement le nombre de demandeurs","")</f>
        <v/>
      </c>
    </row>
    <row r="532" customFormat="false" ht="28.35" hidden="false" customHeight="true" outlineLevel="0" collapsed="false">
      <c r="A532" s="222"/>
      <c r="B532" s="223" t="str">
        <f aca="false">IFERROR(VLOOKUP(A532,Opérateur_Territoire!$B$2:$D$120,2,0),"à saisir (Opérateur_Territoire)")</f>
        <v>à saisir (Opérateur_Territoire)</v>
      </c>
      <c r="C532" s="224" t="str">
        <f aca="false">IFERROR(VLOOKUP(A532,Opérateur_Territoire!$B$2:$D$120,3,0),"à saisir (Opérateur_Territoire)")</f>
        <v>à saisir (Opérateur_Territoire)</v>
      </c>
      <c r="D532" s="225"/>
      <c r="E532" s="226"/>
      <c r="F532" s="227" t="str">
        <f aca="false">IFERROR(VLOOKUP(E532,'liste MAEC'!$A$2:$C$63,3,0),"saisir la MAEC (colonne E)")</f>
        <v>saisir la MAEC (colonne E)</v>
      </c>
      <c r="G532" s="217"/>
      <c r="H532" s="217"/>
      <c r="I532" s="218" t="str">
        <f aca="false">IF(OR(ISERROR(H532*F532*5)=1,H532=""),"saisir la quantité (colonne H)",H532*F532*5)</f>
        <v>saisir la quantité (colonne H)</v>
      </c>
      <c r="J532" s="219" t="str">
        <f aca="false">IF(OR(LEFT(E532,3)="HBV",LEFT(E532,3)="PHY",E532="PRA2",LEFT(E532,2)="ZI"),"Saisir obligatoirement le nombre de demandeurs","")</f>
        <v/>
      </c>
    </row>
    <row r="533" customFormat="false" ht="28.35" hidden="false" customHeight="true" outlineLevel="0" collapsed="false">
      <c r="A533" s="222"/>
      <c r="B533" s="223" t="str">
        <f aca="false">IFERROR(VLOOKUP(A533,Opérateur_Territoire!$B$2:$D$120,2,0),"à saisir (Opérateur_Territoire)")</f>
        <v>à saisir (Opérateur_Territoire)</v>
      </c>
      <c r="C533" s="224" t="str">
        <f aca="false">IFERROR(VLOOKUP(A533,Opérateur_Territoire!$B$2:$D$120,3,0),"à saisir (Opérateur_Territoire)")</f>
        <v>à saisir (Opérateur_Territoire)</v>
      </c>
      <c r="D533" s="225"/>
      <c r="E533" s="226"/>
      <c r="F533" s="227" t="str">
        <f aca="false">IFERROR(VLOOKUP(E533,'liste MAEC'!$A$2:$C$63,3,0),"saisir la MAEC (colonne E)")</f>
        <v>saisir la MAEC (colonne E)</v>
      </c>
      <c r="G533" s="217"/>
      <c r="H533" s="217"/>
      <c r="I533" s="218" t="str">
        <f aca="false">IF(OR(ISERROR(H533*F533*5)=1,H533=""),"saisir la quantité (colonne H)",H533*F533*5)</f>
        <v>saisir la quantité (colonne H)</v>
      </c>
      <c r="J533" s="219" t="str">
        <f aca="false">IF(OR(LEFT(E533,3)="HBV",LEFT(E533,3)="PHY",E533="PRA2",LEFT(E533,2)="ZI"),"Saisir obligatoirement le nombre de demandeurs","")</f>
        <v/>
      </c>
    </row>
    <row r="534" customFormat="false" ht="28.35" hidden="false" customHeight="true" outlineLevel="0" collapsed="false">
      <c r="A534" s="222"/>
      <c r="B534" s="223" t="str">
        <f aca="false">IFERROR(VLOOKUP(A534,Opérateur_Territoire!$B$2:$D$120,2,0),"à saisir (Opérateur_Territoire)")</f>
        <v>à saisir (Opérateur_Territoire)</v>
      </c>
      <c r="C534" s="224" t="str">
        <f aca="false">IFERROR(VLOOKUP(A534,Opérateur_Territoire!$B$2:$D$120,3,0),"à saisir (Opérateur_Territoire)")</f>
        <v>à saisir (Opérateur_Territoire)</v>
      </c>
      <c r="D534" s="225"/>
      <c r="E534" s="226"/>
      <c r="F534" s="227" t="str">
        <f aca="false">IFERROR(VLOOKUP(E534,'liste MAEC'!$A$2:$C$63,3,0),"saisir la MAEC (colonne E)")</f>
        <v>saisir la MAEC (colonne E)</v>
      </c>
      <c r="G534" s="217"/>
      <c r="H534" s="217"/>
      <c r="I534" s="218" t="str">
        <f aca="false">IF(OR(ISERROR(H534*F534*5)=1,H534=""),"saisir la quantité (colonne H)",H534*F534*5)</f>
        <v>saisir la quantité (colonne H)</v>
      </c>
      <c r="J534" s="219" t="str">
        <f aca="false">IF(OR(LEFT(E534,3)="HBV",LEFT(E534,3)="PHY",E534="PRA2",LEFT(E534,2)="ZI"),"Saisir obligatoirement le nombre de demandeurs","")</f>
        <v/>
      </c>
    </row>
    <row r="535" customFormat="false" ht="28.35" hidden="false" customHeight="true" outlineLevel="0" collapsed="false">
      <c r="A535" s="222" t="str">
        <f aca="false">LEFT(D535,7)</f>
        <v/>
      </c>
      <c r="B535" s="223" t="str">
        <f aca="false">IFERROR(VLOOKUP(A535,Opérateur_Territoire!$B$2:$D$120,2,0),"à saisir (Opérateur_Territoire)")</f>
        <v>à saisir (Opérateur_Territoire)</v>
      </c>
      <c r="C535" s="224" t="str">
        <f aca="false">IFERROR(VLOOKUP(A535,Opérateur_Territoire!$B$2:$D$120,3,0),"à saisir (Opérateur_Territoire)")</f>
        <v>à saisir (Opérateur_Territoire)</v>
      </c>
      <c r="D535" s="225"/>
      <c r="E535" s="226"/>
      <c r="F535" s="227" t="str">
        <f aca="false">IFERROR(VLOOKUP(E535,'liste MAEC'!$A$2:$C$63,3,0),"saisir la MAEC (colonne E)")</f>
        <v>saisir la MAEC (colonne E)</v>
      </c>
      <c r="G535" s="217"/>
      <c r="H535" s="217"/>
      <c r="I535" s="218" t="str">
        <f aca="false">IF(OR(ISERROR(H535*F535*5)=1,H535=""),"saisir la quantité (colonne H)",H535*F535*5)</f>
        <v>saisir la quantité (colonne H)</v>
      </c>
      <c r="J535" s="219" t="str">
        <f aca="false">IF(OR(LEFT(E535,3)="HBV",LEFT(E535,3)="PHY",E535="PRA2",LEFT(E535,2)="ZI"),"Saisir obligatoirement le nombre de demandeurs","")</f>
        <v/>
      </c>
    </row>
    <row r="536" customFormat="false" ht="28.35" hidden="false" customHeight="true" outlineLevel="0" collapsed="false">
      <c r="A536" s="222" t="str">
        <f aca="false">LEFT(D536,7)</f>
        <v/>
      </c>
      <c r="B536" s="223" t="str">
        <f aca="false">IFERROR(VLOOKUP(A536,Opérateur_Territoire!$B$2:$D$120,2,0),"à saisir (Opérateur_Territoire)")</f>
        <v>à saisir (Opérateur_Territoire)</v>
      </c>
      <c r="C536" s="224" t="str">
        <f aca="false">IFERROR(VLOOKUP(A536,Opérateur_Territoire!$B$2:$D$120,3,0),"à saisir (Opérateur_Territoire)")</f>
        <v>à saisir (Opérateur_Territoire)</v>
      </c>
      <c r="D536" s="225"/>
      <c r="E536" s="226"/>
      <c r="F536" s="227" t="str">
        <f aca="false">IFERROR(VLOOKUP(E536,'liste MAEC'!$A$2:$C$63,3,0),"saisir la MAEC (colonne E)")</f>
        <v>saisir la MAEC (colonne E)</v>
      </c>
      <c r="G536" s="217"/>
      <c r="H536" s="217"/>
      <c r="I536" s="218" t="str">
        <f aca="false">IF(OR(ISERROR(H536*F536*5)=1,H536=""),"saisir la quantité (colonne H)",H536*F536*5)</f>
        <v>saisir la quantité (colonne H)</v>
      </c>
      <c r="J536" s="219" t="str">
        <f aca="false">IF(OR(LEFT(E536,3)="HBV",LEFT(E536,3)="PHY",E536="PRA2",LEFT(E536,2)="ZI"),"Saisir obligatoirement le nombre de demandeurs","")</f>
        <v/>
      </c>
    </row>
    <row r="537" customFormat="false" ht="28.35" hidden="false" customHeight="true" outlineLevel="0" collapsed="false">
      <c r="A537" s="222" t="str">
        <f aca="false">LEFT(D537,7)</f>
        <v/>
      </c>
      <c r="B537" s="223" t="str">
        <f aca="false">IFERROR(VLOOKUP(A537,Opérateur_Territoire!$B$2:$D$120,2,0),"à saisir (Opérateur_Territoire)")</f>
        <v>à saisir (Opérateur_Territoire)</v>
      </c>
      <c r="C537" s="224" t="str">
        <f aca="false">IFERROR(VLOOKUP(A537,Opérateur_Territoire!$B$2:$D$120,3,0),"à saisir (Opérateur_Territoire)")</f>
        <v>à saisir (Opérateur_Territoire)</v>
      </c>
      <c r="D537" s="225"/>
      <c r="E537" s="226"/>
      <c r="F537" s="227" t="str">
        <f aca="false">IFERROR(VLOOKUP(E537,'liste MAEC'!$A$2:$C$63,3,0),"saisir la MAEC (colonne E)")</f>
        <v>saisir la MAEC (colonne E)</v>
      </c>
      <c r="G537" s="217"/>
      <c r="H537" s="217"/>
      <c r="I537" s="218" t="str">
        <f aca="false">IF(OR(ISERROR(H537*F537*5)=1,H537=""),"saisir la quantité (colonne H)",H537*F537*5)</f>
        <v>saisir la quantité (colonne H)</v>
      </c>
      <c r="J537" s="219" t="str">
        <f aca="false">IF(OR(LEFT(E537,3)="HBV",LEFT(E537,3)="PHY",E537="PRA2",LEFT(E537,2)="ZI"),"Saisir obligatoirement le nombre de demandeurs","")</f>
        <v/>
      </c>
    </row>
    <row r="538" customFormat="false" ht="28.35" hidden="false" customHeight="true" outlineLevel="0" collapsed="false">
      <c r="A538" s="222" t="str">
        <f aca="false">LEFT(D538,7)</f>
        <v/>
      </c>
      <c r="B538" s="223" t="str">
        <f aca="false">IFERROR(VLOOKUP(A538,Opérateur_Territoire!$B$2:$D$120,2,0),"à saisir (Opérateur_Territoire)")</f>
        <v>à saisir (Opérateur_Territoire)</v>
      </c>
      <c r="C538" s="224" t="str">
        <f aca="false">IFERROR(VLOOKUP(A538,Opérateur_Territoire!$B$2:$D$120,3,0),"à saisir (Opérateur_Territoire)")</f>
        <v>à saisir (Opérateur_Territoire)</v>
      </c>
      <c r="D538" s="225"/>
      <c r="E538" s="226"/>
      <c r="F538" s="227" t="str">
        <f aca="false">IFERROR(VLOOKUP(E538,'liste MAEC'!$A$2:$C$63,3,0),"saisir la MAEC (colonne E)")</f>
        <v>saisir la MAEC (colonne E)</v>
      </c>
      <c r="G538" s="217"/>
      <c r="H538" s="217"/>
      <c r="I538" s="218" t="str">
        <f aca="false">IF(OR(ISERROR(H538*F538*5)=1,H538=""),"saisir la quantité (colonne H)",H538*F538*5)</f>
        <v>saisir la quantité (colonne H)</v>
      </c>
      <c r="J538" s="219" t="str">
        <f aca="false">IF(OR(LEFT(E538,3)="HBV",LEFT(E538,3)="PHY",E538="PRA2",LEFT(E538,2)="ZI"),"Saisir obligatoirement le nombre de demandeurs","")</f>
        <v/>
      </c>
    </row>
    <row r="539" customFormat="false" ht="28.35" hidden="false" customHeight="true" outlineLevel="0" collapsed="false">
      <c r="A539" s="222" t="str">
        <f aca="false">LEFT(D539,7)</f>
        <v/>
      </c>
      <c r="B539" s="223" t="str">
        <f aca="false">IFERROR(VLOOKUP(A539,Opérateur_Territoire!$B$2:$D$120,2,0),"à saisir (Opérateur_Territoire)")</f>
        <v>à saisir (Opérateur_Territoire)</v>
      </c>
      <c r="C539" s="224" t="str">
        <f aca="false">IFERROR(VLOOKUP(A539,Opérateur_Territoire!$B$2:$D$120,3,0),"à saisir (Opérateur_Territoire)")</f>
        <v>à saisir (Opérateur_Territoire)</v>
      </c>
      <c r="D539" s="225"/>
      <c r="E539" s="226"/>
      <c r="F539" s="227" t="str">
        <f aca="false">IFERROR(VLOOKUP(E539,'liste MAEC'!$A$2:$C$63,3,0),"saisir la MAEC (colonne E)")</f>
        <v>saisir la MAEC (colonne E)</v>
      </c>
      <c r="G539" s="217"/>
      <c r="H539" s="217"/>
      <c r="I539" s="218" t="str">
        <f aca="false">IF(OR(ISERROR(H539*F539*5)=1,H539=""),"saisir la quantité (colonne H)",H539*F539*5)</f>
        <v>saisir la quantité (colonne H)</v>
      </c>
      <c r="J539" s="219" t="str">
        <f aca="false">IF(OR(LEFT(E539,3)="HBV",LEFT(E539,3)="PHY",E539="PRA2",LEFT(E539,2)="ZI"),"Saisir obligatoirement le nombre de demandeurs","")</f>
        <v/>
      </c>
    </row>
    <row r="540" customFormat="false" ht="28.35" hidden="false" customHeight="true" outlineLevel="0" collapsed="false">
      <c r="A540" s="222" t="str">
        <f aca="false">LEFT(D540,7)</f>
        <v/>
      </c>
      <c r="B540" s="223" t="str">
        <f aca="false">IFERROR(VLOOKUP(A540,Opérateur_Territoire!$B$2:$D$120,2,0),"à saisir (Opérateur_Territoire)")</f>
        <v>à saisir (Opérateur_Territoire)</v>
      </c>
      <c r="C540" s="224" t="str">
        <f aca="false">IFERROR(VLOOKUP(A540,Opérateur_Territoire!$B$2:$D$120,3,0),"à saisir (Opérateur_Territoire)")</f>
        <v>à saisir (Opérateur_Territoire)</v>
      </c>
      <c r="D540" s="225"/>
      <c r="E540" s="226"/>
      <c r="F540" s="227" t="str">
        <f aca="false">IFERROR(VLOOKUP(E540,'liste MAEC'!$A$2:$C$63,3,0),"saisir la MAEC (colonne E)")</f>
        <v>saisir la MAEC (colonne E)</v>
      </c>
      <c r="G540" s="217"/>
      <c r="H540" s="217"/>
      <c r="I540" s="218" t="str">
        <f aca="false">IF(OR(ISERROR(H540*F540*5)=1,H540=""),"saisir la quantité (colonne H)",H540*F540*5)</f>
        <v>saisir la quantité (colonne H)</v>
      </c>
      <c r="J540" s="219" t="str">
        <f aca="false">IF(OR(LEFT(E540,3)="HBV",LEFT(E540,3)="PHY",E540="PRA2",LEFT(E540,2)="ZI"),"Saisir obligatoirement le nombre de demandeurs","")</f>
        <v/>
      </c>
    </row>
    <row r="541" customFormat="false" ht="28.35" hidden="false" customHeight="true" outlineLevel="0" collapsed="false">
      <c r="A541" s="222" t="str">
        <f aca="false">LEFT(D541,7)</f>
        <v/>
      </c>
      <c r="B541" s="223" t="str">
        <f aca="false">IFERROR(VLOOKUP(A541,Opérateur_Territoire!$B$2:$D$120,2,0),"à saisir (Opérateur_Territoire)")</f>
        <v>à saisir (Opérateur_Territoire)</v>
      </c>
      <c r="C541" s="224" t="str">
        <f aca="false">IFERROR(VLOOKUP(A541,Opérateur_Territoire!$B$2:$D$120,3,0),"à saisir (Opérateur_Territoire)")</f>
        <v>à saisir (Opérateur_Territoire)</v>
      </c>
      <c r="D541" s="225"/>
      <c r="E541" s="226"/>
      <c r="F541" s="227" t="str">
        <f aca="false">IFERROR(VLOOKUP(E541,'liste MAEC'!$A$2:$C$63,3,0),"saisir la MAEC (colonne E)")</f>
        <v>saisir la MAEC (colonne E)</v>
      </c>
      <c r="G541" s="217"/>
      <c r="H541" s="217"/>
      <c r="I541" s="218" t="str">
        <f aca="false">IF(OR(ISERROR(H541*F541*5)=1,H541=""),"saisir la quantité (colonne H)",H541*F541*5)</f>
        <v>saisir la quantité (colonne H)</v>
      </c>
      <c r="J541" s="219" t="str">
        <f aca="false">IF(OR(LEFT(E541,3)="HBV",LEFT(E541,3)="PHY",E541="PRA2",LEFT(E541,2)="ZI"),"Saisir obligatoirement le nombre de demandeurs","")</f>
        <v/>
      </c>
    </row>
    <row r="542" customFormat="false" ht="28.35" hidden="false" customHeight="true" outlineLevel="0" collapsed="false">
      <c r="A542" s="222" t="str">
        <f aca="false">LEFT(D542,7)</f>
        <v/>
      </c>
      <c r="B542" s="223" t="str">
        <f aca="false">IFERROR(VLOOKUP(A542,Opérateur_Territoire!$B$2:$D$120,2,0),"à saisir (Opérateur_Territoire)")</f>
        <v>à saisir (Opérateur_Territoire)</v>
      </c>
      <c r="C542" s="224" t="str">
        <f aca="false">IFERROR(VLOOKUP(A542,Opérateur_Territoire!$B$2:$D$120,3,0),"à saisir (Opérateur_Territoire)")</f>
        <v>à saisir (Opérateur_Territoire)</v>
      </c>
      <c r="D542" s="225"/>
      <c r="E542" s="226"/>
      <c r="F542" s="227" t="str">
        <f aca="false">IFERROR(VLOOKUP(E542,'liste MAEC'!$A$2:$C$63,3,0),"saisir la MAEC (colonne E)")</f>
        <v>saisir la MAEC (colonne E)</v>
      </c>
      <c r="G542" s="217"/>
      <c r="H542" s="217"/>
      <c r="I542" s="218" t="str">
        <f aca="false">IF(OR(ISERROR(H542*F542*5)=1,H542=""),"saisir la quantité (colonne H)",H542*F542*5)</f>
        <v>saisir la quantité (colonne H)</v>
      </c>
      <c r="J542" s="219" t="str">
        <f aca="false">IF(OR(LEFT(E542,3)="HBV",LEFT(E542,3)="PHY",E542="PRA2",LEFT(E542,2)="ZI"),"Saisir obligatoirement le nombre de demandeurs","")</f>
        <v/>
      </c>
    </row>
    <row r="543" customFormat="false" ht="28.35" hidden="false" customHeight="true" outlineLevel="0" collapsed="false">
      <c r="A543" s="222" t="str">
        <f aca="false">LEFT(D543,7)</f>
        <v/>
      </c>
      <c r="B543" s="223" t="str">
        <f aca="false">IFERROR(VLOOKUP(A543,Opérateur_Territoire!$B$2:$D$120,2,0),"à saisir (Opérateur_Territoire)")</f>
        <v>à saisir (Opérateur_Territoire)</v>
      </c>
      <c r="C543" s="224" t="str">
        <f aca="false">IFERROR(VLOOKUP(A543,Opérateur_Territoire!$B$2:$D$120,3,0),"à saisir (Opérateur_Territoire)")</f>
        <v>à saisir (Opérateur_Territoire)</v>
      </c>
      <c r="D543" s="225"/>
      <c r="E543" s="226"/>
      <c r="F543" s="227" t="str">
        <f aca="false">IFERROR(VLOOKUP(E543,'liste MAEC'!$A$2:$C$63,3,0),"saisir la MAEC (colonne E)")</f>
        <v>saisir la MAEC (colonne E)</v>
      </c>
      <c r="G543" s="217"/>
      <c r="H543" s="217"/>
      <c r="I543" s="218" t="str">
        <f aca="false">IF(OR(ISERROR(H543*F543*5)=1,H543=""),"saisir la quantité (colonne H)",H543*F543*5)</f>
        <v>saisir la quantité (colonne H)</v>
      </c>
      <c r="J543" s="219" t="str">
        <f aca="false">IF(OR(LEFT(E543,3)="HBV",LEFT(E543,3)="PHY",E543="PRA2",LEFT(E543,2)="ZI"),"Saisir obligatoirement le nombre de demandeurs","")</f>
        <v/>
      </c>
    </row>
    <row r="544" customFormat="false" ht="28.35" hidden="false" customHeight="true" outlineLevel="0" collapsed="false">
      <c r="A544" s="222" t="str">
        <f aca="false">LEFT(D544,7)</f>
        <v/>
      </c>
      <c r="B544" s="223" t="str">
        <f aca="false">IFERROR(VLOOKUP(A544,Opérateur_Territoire!$B$2:$D$120,2,0),"à saisir (Opérateur_Territoire)")</f>
        <v>à saisir (Opérateur_Territoire)</v>
      </c>
      <c r="C544" s="224" t="str">
        <f aca="false">IFERROR(VLOOKUP(A544,Opérateur_Territoire!$B$2:$D$120,3,0),"à saisir (Opérateur_Territoire)")</f>
        <v>à saisir (Opérateur_Territoire)</v>
      </c>
      <c r="D544" s="225"/>
      <c r="E544" s="226"/>
      <c r="F544" s="227" t="str">
        <f aca="false">IFERROR(VLOOKUP(E544,'liste MAEC'!$A$2:$C$63,3,0),"saisir la MAEC (colonne E)")</f>
        <v>saisir la MAEC (colonne E)</v>
      </c>
      <c r="G544" s="217"/>
      <c r="H544" s="217"/>
      <c r="I544" s="218" t="str">
        <f aca="false">IF(OR(ISERROR(H544*F544*5)=1,H544=""),"saisir la quantité (colonne H)",H544*F544*5)</f>
        <v>saisir la quantité (colonne H)</v>
      </c>
      <c r="J544" s="219" t="str">
        <f aca="false">IF(OR(LEFT(E544,3)="HBV",LEFT(E544,3)="PHY",E544="PRA2",LEFT(E544,2)="ZI"),"Saisir obligatoirement le nombre de demandeurs","")</f>
        <v/>
      </c>
    </row>
    <row r="545" customFormat="false" ht="28.35" hidden="false" customHeight="true" outlineLevel="0" collapsed="false">
      <c r="A545" s="222" t="str">
        <f aca="false">LEFT(D545,7)</f>
        <v/>
      </c>
      <c r="B545" s="223" t="str">
        <f aca="false">IFERROR(VLOOKUP(A545,Opérateur_Territoire!$B$2:$D$120,2,0),"à saisir (Opérateur_Territoire)")</f>
        <v>à saisir (Opérateur_Territoire)</v>
      </c>
      <c r="C545" s="224" t="str">
        <f aca="false">IFERROR(VLOOKUP(A545,Opérateur_Territoire!$B$2:$D$120,3,0),"à saisir (Opérateur_Territoire)")</f>
        <v>à saisir (Opérateur_Territoire)</v>
      </c>
      <c r="D545" s="225"/>
      <c r="E545" s="226"/>
      <c r="F545" s="227" t="str">
        <f aca="false">IFERROR(VLOOKUP(E545,'liste MAEC'!$A$2:$C$63,3,0),"saisir la MAEC (colonne E)")</f>
        <v>saisir la MAEC (colonne E)</v>
      </c>
      <c r="G545" s="217"/>
      <c r="H545" s="217"/>
      <c r="I545" s="218" t="str">
        <f aca="false">IF(OR(ISERROR(H545*F545*5)=1,H545=""),"saisir la quantité (colonne H)",H545*F545*5)</f>
        <v>saisir la quantité (colonne H)</v>
      </c>
      <c r="J545" s="219" t="str">
        <f aca="false">IF(OR(LEFT(E545,3)="HBV",LEFT(E545,3)="PHY",E545="PRA2",LEFT(E545,2)="ZI"),"Saisir obligatoirement le nombre de demandeurs","")</f>
        <v/>
      </c>
    </row>
    <row r="546" customFormat="false" ht="28.35" hidden="false" customHeight="true" outlineLevel="0" collapsed="false">
      <c r="A546" s="222" t="str">
        <f aca="false">LEFT(D546,7)</f>
        <v/>
      </c>
      <c r="B546" s="223" t="str">
        <f aca="false">IFERROR(VLOOKUP(A546,Opérateur_Territoire!$B$2:$D$120,2,0),"à saisir (Opérateur_Territoire)")</f>
        <v>à saisir (Opérateur_Territoire)</v>
      </c>
      <c r="C546" s="224" t="str">
        <f aca="false">IFERROR(VLOOKUP(A546,Opérateur_Territoire!$B$2:$D$120,3,0),"à saisir (Opérateur_Territoire)")</f>
        <v>à saisir (Opérateur_Territoire)</v>
      </c>
      <c r="D546" s="225"/>
      <c r="E546" s="226"/>
      <c r="F546" s="227" t="str">
        <f aca="false">IFERROR(VLOOKUP(E546,'liste MAEC'!$A$2:$C$63,3,0),"saisir la MAEC (colonne E)")</f>
        <v>saisir la MAEC (colonne E)</v>
      </c>
      <c r="G546" s="217"/>
      <c r="H546" s="217"/>
      <c r="I546" s="218" t="str">
        <f aca="false">IF(OR(ISERROR(H546*F546*5)=1,H546=""),"saisir la quantité (colonne H)",H546*F546*5)</f>
        <v>saisir la quantité (colonne H)</v>
      </c>
      <c r="J546" s="219" t="str">
        <f aca="false">IF(OR(LEFT(E546,3)="HBV",LEFT(E546,3)="PHY",E546="PRA2",LEFT(E546,2)="ZI"),"Saisir obligatoirement le nombre de demandeurs","")</f>
        <v/>
      </c>
    </row>
    <row r="547" customFormat="false" ht="28.35" hidden="false" customHeight="true" outlineLevel="0" collapsed="false">
      <c r="A547" s="222" t="str">
        <f aca="false">LEFT(D547,7)</f>
        <v/>
      </c>
      <c r="B547" s="223" t="str">
        <f aca="false">IFERROR(VLOOKUP(A547,Opérateur_Territoire!$B$2:$D$120,2,0),"à saisir (Opérateur_Territoire)")</f>
        <v>à saisir (Opérateur_Territoire)</v>
      </c>
      <c r="C547" s="224" t="str">
        <f aca="false">IFERROR(VLOOKUP(A547,Opérateur_Territoire!$B$2:$D$120,3,0),"à saisir (Opérateur_Territoire)")</f>
        <v>à saisir (Opérateur_Territoire)</v>
      </c>
      <c r="D547" s="225"/>
      <c r="E547" s="226"/>
      <c r="F547" s="227" t="str">
        <f aca="false">IFERROR(VLOOKUP(E547,'liste MAEC'!$A$2:$C$63,3,0),"saisir la MAEC (colonne E)")</f>
        <v>saisir la MAEC (colonne E)</v>
      </c>
      <c r="G547" s="217"/>
      <c r="H547" s="217"/>
      <c r="I547" s="218" t="str">
        <f aca="false">IF(OR(ISERROR(H547*F547*5)=1,H547=""),"saisir la quantité (colonne H)",H547*F547*5)</f>
        <v>saisir la quantité (colonne H)</v>
      </c>
      <c r="J547" s="219" t="str">
        <f aca="false">IF(OR(LEFT(E547,3)="HBV",LEFT(E547,3)="PHY",E547="PRA2",LEFT(E547,2)="ZI"),"Saisir obligatoirement le nombre de demandeurs","")</f>
        <v/>
      </c>
    </row>
    <row r="548" customFormat="false" ht="28.35" hidden="false" customHeight="true" outlineLevel="0" collapsed="false">
      <c r="A548" s="222" t="str">
        <f aca="false">LEFT(D548,7)</f>
        <v/>
      </c>
      <c r="B548" s="223" t="str">
        <f aca="false">IFERROR(VLOOKUP(A548,Opérateur_Territoire!$B$2:$D$120,2,0),"à saisir (Opérateur_Territoire)")</f>
        <v>à saisir (Opérateur_Territoire)</v>
      </c>
      <c r="C548" s="224" t="str">
        <f aca="false">IFERROR(VLOOKUP(A548,Opérateur_Territoire!$B$2:$D$120,3,0),"à saisir (Opérateur_Territoire)")</f>
        <v>à saisir (Opérateur_Territoire)</v>
      </c>
      <c r="D548" s="225"/>
      <c r="E548" s="226"/>
      <c r="F548" s="227" t="str">
        <f aca="false">IFERROR(VLOOKUP(E548,'liste MAEC'!$A$2:$C$63,3,0),"saisir la MAEC (colonne E)")</f>
        <v>saisir la MAEC (colonne E)</v>
      </c>
      <c r="G548" s="217"/>
      <c r="H548" s="217"/>
      <c r="I548" s="218" t="str">
        <f aca="false">IF(OR(ISERROR(H548*F548*5)=1,H548=""),"saisir la quantité (colonne H)",H548*F548*5)</f>
        <v>saisir la quantité (colonne H)</v>
      </c>
      <c r="J548" s="219" t="str">
        <f aca="false">IF(OR(LEFT(E548,3)="HBV",LEFT(E548,3)="PHY",E548="PRA2",LEFT(E548,2)="ZI"),"Saisir obligatoirement le nombre de demandeurs","")</f>
        <v/>
      </c>
    </row>
    <row r="549" customFormat="false" ht="28.35" hidden="false" customHeight="true" outlineLevel="0" collapsed="false">
      <c r="A549" s="222" t="str">
        <f aca="false">LEFT(D549,7)</f>
        <v/>
      </c>
      <c r="B549" s="223" t="str">
        <f aca="false">IFERROR(VLOOKUP(A549,Opérateur_Territoire!$B$2:$D$120,2,0),"à saisir (Opérateur_Territoire)")</f>
        <v>à saisir (Opérateur_Territoire)</v>
      </c>
      <c r="C549" s="224" t="str">
        <f aca="false">IFERROR(VLOOKUP(A549,Opérateur_Territoire!$B$2:$D$120,3,0),"à saisir (Opérateur_Territoire)")</f>
        <v>à saisir (Opérateur_Territoire)</v>
      </c>
      <c r="D549" s="225"/>
      <c r="E549" s="226"/>
      <c r="F549" s="227" t="str">
        <f aca="false">IFERROR(VLOOKUP(E549,'liste MAEC'!$A$2:$C$63,3,0),"saisir la MAEC (colonne E)")</f>
        <v>saisir la MAEC (colonne E)</v>
      </c>
      <c r="G549" s="217"/>
      <c r="H549" s="217"/>
      <c r="I549" s="218" t="str">
        <f aca="false">IF(OR(ISERROR(H549*F549*5)=1,H549=""),"saisir la quantité (colonne H)",H549*F549*5)</f>
        <v>saisir la quantité (colonne H)</v>
      </c>
      <c r="J549" s="219" t="str">
        <f aca="false">IF(OR(LEFT(E549,3)="HBV",LEFT(E549,3)="PHY",E549="PRA2",LEFT(E549,2)="ZI"),"Saisir obligatoirement le nombre de demandeurs","")</f>
        <v/>
      </c>
    </row>
    <row r="550" customFormat="false" ht="28.35" hidden="false" customHeight="true" outlineLevel="0" collapsed="false">
      <c r="A550" s="222" t="str">
        <f aca="false">LEFT(D550,7)</f>
        <v/>
      </c>
      <c r="B550" s="223" t="str">
        <f aca="false">IFERROR(VLOOKUP(A550,Opérateur_Territoire!$B$2:$D$120,2,0),"à saisir (Opérateur_Territoire)")</f>
        <v>à saisir (Opérateur_Territoire)</v>
      </c>
      <c r="C550" s="224" t="str">
        <f aca="false">IFERROR(VLOOKUP(A550,Opérateur_Territoire!$B$2:$D$120,3,0),"à saisir (Opérateur_Territoire)")</f>
        <v>à saisir (Opérateur_Territoire)</v>
      </c>
      <c r="D550" s="225"/>
      <c r="E550" s="226"/>
      <c r="F550" s="227" t="str">
        <f aca="false">IFERROR(VLOOKUP(E550,'liste MAEC'!$A$2:$C$63,3,0),"saisir la MAEC (colonne E)")</f>
        <v>saisir la MAEC (colonne E)</v>
      </c>
      <c r="G550" s="217"/>
      <c r="H550" s="217"/>
      <c r="I550" s="218" t="str">
        <f aca="false">IF(OR(ISERROR(H550*F550*5)=1,H550=""),"saisir la quantité (colonne H)",H550*F550*5)</f>
        <v>saisir la quantité (colonne H)</v>
      </c>
      <c r="J550" s="219" t="str">
        <f aca="false">IF(OR(LEFT(E550,3)="HBV",LEFT(E550,3)="PHY",E550="PRA2",LEFT(E550,2)="ZI"),"Saisir obligatoirement le nombre de demandeurs","")</f>
        <v/>
      </c>
    </row>
    <row r="551" customFormat="false" ht="28.35" hidden="false" customHeight="true" outlineLevel="0" collapsed="false">
      <c r="A551" s="222" t="str">
        <f aca="false">LEFT(D551,7)</f>
        <v/>
      </c>
      <c r="B551" s="223" t="str">
        <f aca="false">IFERROR(VLOOKUP(A551,Opérateur_Territoire!$B$2:$D$120,2,0),"à saisir (Opérateur_Territoire)")</f>
        <v>à saisir (Opérateur_Territoire)</v>
      </c>
      <c r="C551" s="224" t="str">
        <f aca="false">IFERROR(VLOOKUP(A551,Opérateur_Territoire!$B$2:$D$120,3,0),"à saisir (Opérateur_Territoire)")</f>
        <v>à saisir (Opérateur_Territoire)</v>
      </c>
      <c r="D551" s="225"/>
      <c r="E551" s="226"/>
      <c r="F551" s="227" t="str">
        <f aca="false">IFERROR(VLOOKUP(E551,'liste MAEC'!$A$2:$C$63,3,0),"saisir la MAEC (colonne E)")</f>
        <v>saisir la MAEC (colonne E)</v>
      </c>
      <c r="G551" s="217"/>
      <c r="H551" s="217"/>
      <c r="I551" s="218" t="str">
        <f aca="false">IF(OR(ISERROR(H551*F551*5)=1,H551=""),"saisir la quantité (colonne H)",H551*F551*5)</f>
        <v>saisir la quantité (colonne H)</v>
      </c>
      <c r="J551" s="219" t="str">
        <f aca="false">IF(OR(LEFT(E551,3)="HBV",LEFT(E551,3)="PHY",E551="PRA2",LEFT(E551,2)="ZI"),"Saisir obligatoirement le nombre de demandeurs","")</f>
        <v/>
      </c>
    </row>
    <row r="552" customFormat="false" ht="28.35" hidden="false" customHeight="true" outlineLevel="0" collapsed="false">
      <c r="A552" s="222" t="str">
        <f aca="false">LEFT(D552,7)</f>
        <v/>
      </c>
      <c r="B552" s="223" t="str">
        <f aca="false">IFERROR(VLOOKUP(A552,Opérateur_Territoire!$B$2:$D$120,2,0),"à saisir (Opérateur_Territoire)")</f>
        <v>à saisir (Opérateur_Territoire)</v>
      </c>
      <c r="C552" s="224" t="str">
        <f aca="false">IFERROR(VLOOKUP(A552,Opérateur_Territoire!$B$2:$D$120,3,0),"à saisir (Opérateur_Territoire)")</f>
        <v>à saisir (Opérateur_Territoire)</v>
      </c>
      <c r="D552" s="225"/>
      <c r="E552" s="226"/>
      <c r="F552" s="227" t="str">
        <f aca="false">IFERROR(VLOOKUP(E552,'liste MAEC'!$A$2:$C$63,3,0),"saisir la MAEC (colonne E)")</f>
        <v>saisir la MAEC (colonne E)</v>
      </c>
      <c r="G552" s="217"/>
      <c r="H552" s="217"/>
      <c r="I552" s="218" t="str">
        <f aca="false">IF(OR(ISERROR(H552*F552*5)=1,H552=""),"saisir la quantité (colonne H)",H552*F552*5)</f>
        <v>saisir la quantité (colonne H)</v>
      </c>
      <c r="J552" s="219" t="str">
        <f aca="false">IF(OR(LEFT(E552,3)="HBV",LEFT(E552,3)="PHY",E552="PRA2",LEFT(E552,2)="ZI"),"Saisir obligatoirement le nombre de demandeurs","")</f>
        <v/>
      </c>
    </row>
    <row r="553" customFormat="false" ht="28.35" hidden="false" customHeight="true" outlineLevel="0" collapsed="false">
      <c r="A553" s="222" t="str">
        <f aca="false">LEFT(D553,7)</f>
        <v/>
      </c>
      <c r="B553" s="223" t="str">
        <f aca="false">IFERROR(VLOOKUP(A553,Opérateur_Territoire!$B$2:$D$120,2,0),"à saisir (Opérateur_Territoire)")</f>
        <v>à saisir (Opérateur_Territoire)</v>
      </c>
      <c r="C553" s="224" t="str">
        <f aca="false">IFERROR(VLOOKUP(A553,Opérateur_Territoire!$B$2:$D$120,3,0),"à saisir (Opérateur_Territoire)")</f>
        <v>à saisir (Opérateur_Territoire)</v>
      </c>
      <c r="D553" s="225"/>
      <c r="E553" s="226"/>
      <c r="F553" s="227" t="str">
        <f aca="false">IFERROR(VLOOKUP(E553,'liste MAEC'!$A$2:$C$63,3,0),"saisir la MAEC (colonne E)")</f>
        <v>saisir la MAEC (colonne E)</v>
      </c>
      <c r="G553" s="217"/>
      <c r="H553" s="217"/>
      <c r="I553" s="218" t="str">
        <f aca="false">IF(OR(ISERROR(H553*F553*5)=1,H553=""),"saisir la quantité (colonne H)",H553*F553*5)</f>
        <v>saisir la quantité (colonne H)</v>
      </c>
      <c r="J553" s="219" t="str">
        <f aca="false">IF(OR(LEFT(E553,3)="HBV",LEFT(E553,3)="PHY",E553="PRA2",LEFT(E553,2)="ZI"),"Saisir obligatoirement le nombre de demandeurs","")</f>
        <v/>
      </c>
    </row>
    <row r="554" customFormat="false" ht="28.35" hidden="false" customHeight="true" outlineLevel="0" collapsed="false">
      <c r="A554" s="222" t="str">
        <f aca="false">LEFT(D554,7)</f>
        <v/>
      </c>
      <c r="B554" s="223" t="str">
        <f aca="false">IFERROR(VLOOKUP(A554,Opérateur_Territoire!$B$2:$D$120,2,0),"à saisir (Opérateur_Territoire)")</f>
        <v>à saisir (Opérateur_Territoire)</v>
      </c>
      <c r="C554" s="224" t="str">
        <f aca="false">IFERROR(VLOOKUP(A554,Opérateur_Territoire!$B$2:$D$120,3,0),"à saisir (Opérateur_Territoire)")</f>
        <v>à saisir (Opérateur_Territoire)</v>
      </c>
      <c r="D554" s="225"/>
      <c r="E554" s="226"/>
      <c r="F554" s="227" t="str">
        <f aca="false">IFERROR(VLOOKUP(E554,'liste MAEC'!$A$2:$C$63,3,0),"saisir la MAEC (colonne E)")</f>
        <v>saisir la MAEC (colonne E)</v>
      </c>
      <c r="G554" s="217"/>
      <c r="H554" s="217"/>
      <c r="I554" s="218" t="str">
        <f aca="false">IF(OR(ISERROR(H554*F554*5)=1,H554=""),"saisir la quantité (colonne H)",H554*F554*5)</f>
        <v>saisir la quantité (colonne H)</v>
      </c>
      <c r="J554" s="219" t="str">
        <f aca="false">IF(OR(LEFT(E554,3)="HBV",LEFT(E554,3)="PHY",E554="PRA2",LEFT(E554,2)="ZI"),"Saisir obligatoirement le nombre de demandeurs","")</f>
        <v/>
      </c>
    </row>
    <row r="555" customFormat="false" ht="28.35" hidden="false" customHeight="true" outlineLevel="0" collapsed="false">
      <c r="A555" s="222" t="str">
        <f aca="false">LEFT(D555,7)</f>
        <v/>
      </c>
      <c r="B555" s="223" t="str">
        <f aca="false">IFERROR(VLOOKUP(A555,Opérateur_Territoire!$B$2:$D$120,2,0),"à saisir (Opérateur_Territoire)")</f>
        <v>à saisir (Opérateur_Territoire)</v>
      </c>
      <c r="C555" s="224" t="str">
        <f aca="false">IFERROR(VLOOKUP(A555,Opérateur_Territoire!$B$2:$D$120,3,0),"à saisir (Opérateur_Territoire)")</f>
        <v>à saisir (Opérateur_Territoire)</v>
      </c>
      <c r="D555" s="225"/>
      <c r="E555" s="226"/>
      <c r="F555" s="227" t="str">
        <f aca="false">IFERROR(VLOOKUP(E555,'liste MAEC'!$A$2:$C$63,3,0),"saisir la MAEC (colonne E)")</f>
        <v>saisir la MAEC (colonne E)</v>
      </c>
      <c r="G555" s="217"/>
      <c r="H555" s="217"/>
      <c r="I555" s="218" t="str">
        <f aca="false">IF(OR(ISERROR(H555*F555*5)=1,H555=""),"saisir la quantité (colonne H)",H555*F555*5)</f>
        <v>saisir la quantité (colonne H)</v>
      </c>
      <c r="J555" s="219" t="str">
        <f aca="false">IF(OR(LEFT(E555,3)="HBV",LEFT(E555,3)="PHY",E555="PRA2",LEFT(E555,2)="ZI"),"Saisir obligatoirement le nombre de demandeurs","")</f>
        <v/>
      </c>
    </row>
    <row r="556" customFormat="false" ht="28.35" hidden="false" customHeight="true" outlineLevel="0" collapsed="false">
      <c r="A556" s="222" t="str">
        <f aca="false">LEFT(D556,7)</f>
        <v/>
      </c>
      <c r="B556" s="223" t="str">
        <f aca="false">IFERROR(VLOOKUP(A556,Opérateur_Territoire!$B$2:$D$120,2,0),"à saisir (Opérateur_Territoire)")</f>
        <v>à saisir (Opérateur_Territoire)</v>
      </c>
      <c r="C556" s="224" t="str">
        <f aca="false">IFERROR(VLOOKUP(A556,Opérateur_Territoire!$B$2:$D$120,3,0),"à saisir (Opérateur_Territoire)")</f>
        <v>à saisir (Opérateur_Territoire)</v>
      </c>
      <c r="D556" s="225"/>
      <c r="E556" s="226"/>
      <c r="F556" s="227" t="str">
        <f aca="false">IFERROR(VLOOKUP(E556,'liste MAEC'!$A$2:$C$63,3,0),"saisir la MAEC (colonne E)")</f>
        <v>saisir la MAEC (colonne E)</v>
      </c>
      <c r="G556" s="217"/>
      <c r="H556" s="217"/>
      <c r="I556" s="218" t="str">
        <f aca="false">IF(OR(ISERROR(H556*F556*5)=1,H556=""),"saisir la quantité (colonne H)",H556*F556*5)</f>
        <v>saisir la quantité (colonne H)</v>
      </c>
      <c r="J556" s="219" t="str">
        <f aca="false">IF(OR(LEFT(E556,3)="HBV",LEFT(E556,3)="PHY",E556="PRA2",LEFT(E556,2)="ZI"),"Saisir obligatoirement le nombre de demandeurs","")</f>
        <v/>
      </c>
    </row>
    <row r="557" customFormat="false" ht="28.35" hidden="false" customHeight="true" outlineLevel="0" collapsed="false">
      <c r="A557" s="222" t="str">
        <f aca="false">LEFT(D557,7)</f>
        <v/>
      </c>
      <c r="B557" s="223" t="str">
        <f aca="false">IFERROR(VLOOKUP(A557,Opérateur_Territoire!$B$2:$D$120,2,0),"à saisir (Opérateur_Territoire)")</f>
        <v>à saisir (Opérateur_Territoire)</v>
      </c>
      <c r="C557" s="224" t="str">
        <f aca="false">IFERROR(VLOOKUP(A557,Opérateur_Territoire!$B$2:$D$120,3,0),"à saisir (Opérateur_Territoire)")</f>
        <v>à saisir (Opérateur_Territoire)</v>
      </c>
      <c r="D557" s="225"/>
      <c r="E557" s="226"/>
      <c r="F557" s="227" t="str">
        <f aca="false">IFERROR(VLOOKUP(E557,'liste MAEC'!$A$2:$C$63,3,0),"saisir la MAEC (colonne E)")</f>
        <v>saisir la MAEC (colonne E)</v>
      </c>
      <c r="G557" s="217"/>
      <c r="H557" s="217"/>
      <c r="I557" s="218" t="str">
        <f aca="false">IF(OR(ISERROR(H557*F557*5)=1,H557=""),"saisir la quantité (colonne H)",H557*F557*5)</f>
        <v>saisir la quantité (colonne H)</v>
      </c>
      <c r="J557" s="219" t="str">
        <f aca="false">IF(OR(LEFT(E557,3)="HBV",LEFT(E557,3)="PHY",E557="PRA2",LEFT(E557,2)="ZI"),"Saisir obligatoirement le nombre de demandeurs","")</f>
        <v/>
      </c>
    </row>
    <row r="558" customFormat="false" ht="28.35" hidden="false" customHeight="true" outlineLevel="0" collapsed="false">
      <c r="A558" s="222" t="str">
        <f aca="false">LEFT(D558,7)</f>
        <v/>
      </c>
      <c r="B558" s="223" t="str">
        <f aca="false">IFERROR(VLOOKUP(A558,Opérateur_Territoire!$B$2:$D$120,2,0),"à saisir (Opérateur_Territoire)")</f>
        <v>à saisir (Opérateur_Territoire)</v>
      </c>
      <c r="C558" s="224" t="str">
        <f aca="false">IFERROR(VLOOKUP(A558,Opérateur_Territoire!$B$2:$D$120,3,0),"à saisir (Opérateur_Territoire)")</f>
        <v>à saisir (Opérateur_Territoire)</v>
      </c>
      <c r="D558" s="225"/>
      <c r="E558" s="226"/>
      <c r="F558" s="227" t="str">
        <f aca="false">IFERROR(VLOOKUP(E558,'liste MAEC'!$A$2:$C$63,3,0),"saisir la MAEC (colonne E)")</f>
        <v>saisir la MAEC (colonne E)</v>
      </c>
      <c r="G558" s="217"/>
      <c r="H558" s="217"/>
      <c r="I558" s="218" t="str">
        <f aca="false">IF(OR(ISERROR(H558*F558*5)=1,H558=""),"saisir la quantité (colonne H)",H558*F558*5)</f>
        <v>saisir la quantité (colonne H)</v>
      </c>
      <c r="J558" s="219" t="str">
        <f aca="false">IF(OR(LEFT(E558,3)="HBV",LEFT(E558,3)="PHY",E558="PRA2",LEFT(E558,2)="ZI"),"Saisir obligatoirement le nombre de demandeurs","")</f>
        <v/>
      </c>
    </row>
    <row r="559" customFormat="false" ht="28.35" hidden="false" customHeight="true" outlineLevel="0" collapsed="false">
      <c r="A559" s="222" t="str">
        <f aca="false">LEFT(D559,7)</f>
        <v/>
      </c>
      <c r="B559" s="223" t="str">
        <f aca="false">IFERROR(VLOOKUP(A559,Opérateur_Territoire!$B$2:$D$120,2,0),"à saisir (Opérateur_Territoire)")</f>
        <v>à saisir (Opérateur_Territoire)</v>
      </c>
      <c r="C559" s="224" t="str">
        <f aca="false">IFERROR(VLOOKUP(A559,Opérateur_Territoire!$B$2:$D$120,3,0),"à saisir (Opérateur_Territoire)")</f>
        <v>à saisir (Opérateur_Territoire)</v>
      </c>
      <c r="D559" s="225"/>
      <c r="E559" s="226"/>
      <c r="F559" s="227" t="str">
        <f aca="false">IFERROR(VLOOKUP(E559,'liste MAEC'!$A$2:$C$63,3,0),"saisir la MAEC (colonne E)")</f>
        <v>saisir la MAEC (colonne E)</v>
      </c>
      <c r="G559" s="217"/>
      <c r="H559" s="217"/>
      <c r="I559" s="218" t="str">
        <f aca="false">IF(OR(ISERROR(H559*F559*5)=1,H559=""),"saisir la quantité (colonne H)",H559*F559*5)</f>
        <v>saisir la quantité (colonne H)</v>
      </c>
      <c r="J559" s="219" t="str">
        <f aca="false">IF(OR(LEFT(E559,3)="HBV",LEFT(E559,3)="PHY",E559="PRA2",LEFT(E559,2)="ZI"),"Saisir obligatoirement le nombre de demandeurs","")</f>
        <v/>
      </c>
    </row>
    <row r="560" customFormat="false" ht="28.35" hidden="false" customHeight="true" outlineLevel="0" collapsed="false">
      <c r="A560" s="222" t="str">
        <f aca="false">LEFT(D560,7)</f>
        <v/>
      </c>
      <c r="B560" s="223" t="str">
        <f aca="false">IFERROR(VLOOKUP(A560,Opérateur_Territoire!$B$2:$D$120,2,0),"à saisir (Opérateur_Territoire)")</f>
        <v>à saisir (Opérateur_Territoire)</v>
      </c>
      <c r="C560" s="224" t="str">
        <f aca="false">IFERROR(VLOOKUP(A560,Opérateur_Territoire!$B$2:$D$120,3,0),"à saisir (Opérateur_Territoire)")</f>
        <v>à saisir (Opérateur_Territoire)</v>
      </c>
      <c r="D560" s="225"/>
      <c r="E560" s="226"/>
      <c r="F560" s="227" t="str">
        <f aca="false">IFERROR(VLOOKUP(E560,'liste MAEC'!$A$2:$C$63,3,0),"saisir la MAEC (colonne E)")</f>
        <v>saisir la MAEC (colonne E)</v>
      </c>
      <c r="G560" s="217"/>
      <c r="H560" s="217"/>
      <c r="I560" s="218" t="str">
        <f aca="false">IF(OR(ISERROR(H560*F560*5)=1,H560=""),"saisir la quantité (colonne H)",H560*F560*5)</f>
        <v>saisir la quantité (colonne H)</v>
      </c>
      <c r="J560" s="219" t="str">
        <f aca="false">IF(OR(LEFT(E560,3)="HBV",LEFT(E560,3)="PHY",E560="PRA2",LEFT(E560,2)="ZI"),"Saisir obligatoirement le nombre de demandeurs","")</f>
        <v/>
      </c>
    </row>
    <row r="561" customFormat="false" ht="28.35" hidden="false" customHeight="true" outlineLevel="0" collapsed="false">
      <c r="A561" s="222" t="str">
        <f aca="false">LEFT(D561,7)</f>
        <v/>
      </c>
      <c r="B561" s="223" t="str">
        <f aca="false">IFERROR(VLOOKUP(A561,Opérateur_Territoire!$B$2:$D$120,2,0),"à saisir (Opérateur_Territoire)")</f>
        <v>à saisir (Opérateur_Territoire)</v>
      </c>
      <c r="C561" s="224" t="str">
        <f aca="false">IFERROR(VLOOKUP(A561,Opérateur_Territoire!$B$2:$D$120,3,0),"à saisir (Opérateur_Territoire)")</f>
        <v>à saisir (Opérateur_Territoire)</v>
      </c>
      <c r="D561" s="225"/>
      <c r="E561" s="226"/>
      <c r="F561" s="227" t="str">
        <f aca="false">IFERROR(VLOOKUP(E561,'liste MAEC'!$A$2:$C$63,3,0),"saisir la MAEC (colonne E)")</f>
        <v>saisir la MAEC (colonne E)</v>
      </c>
      <c r="G561" s="217"/>
      <c r="H561" s="217"/>
      <c r="I561" s="218" t="str">
        <f aca="false">IF(OR(ISERROR(H561*F561*5)=1,H561=""),"saisir la quantité (colonne H)",H561*F561*5)</f>
        <v>saisir la quantité (colonne H)</v>
      </c>
      <c r="J561" s="219" t="str">
        <f aca="false">IF(OR(LEFT(E561,3)="HBV",LEFT(E561,3)="PHY",E561="PRA2",LEFT(E561,2)="ZI"),"Saisir obligatoirement le nombre de demandeurs","")</f>
        <v/>
      </c>
    </row>
    <row r="562" customFormat="false" ht="28.35" hidden="false" customHeight="true" outlineLevel="0" collapsed="false">
      <c r="A562" s="222" t="str">
        <f aca="false">LEFT(D562,7)</f>
        <v/>
      </c>
      <c r="B562" s="223" t="str">
        <f aca="false">IFERROR(VLOOKUP(A562,Opérateur_Territoire!$B$2:$D$120,2,0),"à saisir (Opérateur_Territoire)")</f>
        <v>à saisir (Opérateur_Territoire)</v>
      </c>
      <c r="C562" s="224" t="str">
        <f aca="false">IFERROR(VLOOKUP(A562,Opérateur_Territoire!$B$2:$D$120,3,0),"à saisir (Opérateur_Territoire)")</f>
        <v>à saisir (Opérateur_Territoire)</v>
      </c>
      <c r="D562" s="225"/>
      <c r="E562" s="226"/>
      <c r="F562" s="227" t="str">
        <f aca="false">IFERROR(VLOOKUP(E562,'liste MAEC'!$A$2:$C$63,3,0),"saisir la MAEC (colonne E)")</f>
        <v>saisir la MAEC (colonne E)</v>
      </c>
      <c r="G562" s="217"/>
      <c r="H562" s="217"/>
      <c r="I562" s="218" t="str">
        <f aca="false">IF(OR(ISERROR(H562*F562*5)=1,H562=""),"saisir la quantité (colonne H)",H562*F562*5)</f>
        <v>saisir la quantité (colonne H)</v>
      </c>
      <c r="J562" s="219" t="str">
        <f aca="false">IF(OR(LEFT(E562,3)="HBV",LEFT(E562,3)="PHY",E562="PRA2",LEFT(E562,2)="ZI"),"Saisir obligatoirement le nombre de demandeurs","")</f>
        <v/>
      </c>
    </row>
    <row r="563" customFormat="false" ht="28.35" hidden="false" customHeight="true" outlineLevel="0" collapsed="false">
      <c r="A563" s="222" t="str">
        <f aca="false">LEFT(D563,7)</f>
        <v/>
      </c>
      <c r="B563" s="223" t="str">
        <f aca="false">IFERROR(VLOOKUP(A563,Opérateur_Territoire!$B$2:$D$120,2,0),"à saisir (Opérateur_Territoire)")</f>
        <v>à saisir (Opérateur_Territoire)</v>
      </c>
      <c r="C563" s="224" t="str">
        <f aca="false">IFERROR(VLOOKUP(A563,Opérateur_Territoire!$B$2:$D$120,3,0),"à saisir (Opérateur_Territoire)")</f>
        <v>à saisir (Opérateur_Territoire)</v>
      </c>
      <c r="D563" s="225"/>
      <c r="E563" s="226"/>
      <c r="F563" s="227" t="str">
        <f aca="false">IFERROR(VLOOKUP(E563,'liste MAEC'!$A$2:$C$63,3,0),"saisir la MAEC (colonne E)")</f>
        <v>saisir la MAEC (colonne E)</v>
      </c>
      <c r="G563" s="217"/>
      <c r="H563" s="217"/>
      <c r="I563" s="218" t="str">
        <f aca="false">IF(OR(ISERROR(H563*F563*5)=1,H563=""),"saisir la quantité (colonne H)",H563*F563*5)</f>
        <v>saisir la quantité (colonne H)</v>
      </c>
      <c r="J563" s="219" t="str">
        <f aca="false">IF(OR(LEFT(E563,3)="HBV",LEFT(E563,3)="PHY",E563="PRA2",LEFT(E563,2)="ZI"),"Saisir obligatoirement le nombre de demandeurs","")</f>
        <v/>
      </c>
    </row>
    <row r="564" customFormat="false" ht="28.35" hidden="false" customHeight="true" outlineLevel="0" collapsed="false">
      <c r="A564" s="222" t="str">
        <f aca="false">LEFT(D564,7)</f>
        <v/>
      </c>
      <c r="B564" s="223" t="str">
        <f aca="false">IFERROR(VLOOKUP(A564,Opérateur_Territoire!$B$2:$D$120,2,0),"à saisir (Opérateur_Territoire)")</f>
        <v>à saisir (Opérateur_Territoire)</v>
      </c>
      <c r="C564" s="224" t="str">
        <f aca="false">IFERROR(VLOOKUP(A564,Opérateur_Territoire!$B$2:$D$120,3,0),"à saisir (Opérateur_Territoire)")</f>
        <v>à saisir (Opérateur_Territoire)</v>
      </c>
      <c r="D564" s="225"/>
      <c r="E564" s="226"/>
      <c r="F564" s="227" t="str">
        <f aca="false">IFERROR(VLOOKUP(E564,'liste MAEC'!$A$2:$C$63,3,0),"saisir la MAEC (colonne E)")</f>
        <v>saisir la MAEC (colonne E)</v>
      </c>
      <c r="G564" s="217"/>
      <c r="H564" s="217"/>
      <c r="I564" s="218" t="str">
        <f aca="false">IF(OR(ISERROR(H564*F564*5)=1,H564=""),"saisir la quantité (colonne H)",H564*F564*5)</f>
        <v>saisir la quantité (colonne H)</v>
      </c>
      <c r="J564" s="219" t="str">
        <f aca="false">IF(OR(LEFT(E564,3)="HBV",LEFT(E564,3)="PHY",E564="PRA2",LEFT(E564,2)="ZI"),"Saisir obligatoirement le nombre de demandeurs","")</f>
        <v/>
      </c>
    </row>
    <row r="565" customFormat="false" ht="28.35" hidden="false" customHeight="true" outlineLevel="0" collapsed="false">
      <c r="A565" s="222" t="str">
        <f aca="false">LEFT(D565,7)</f>
        <v/>
      </c>
      <c r="B565" s="223" t="str">
        <f aca="false">IFERROR(VLOOKUP(A565,Opérateur_Territoire!$B$2:$D$120,2,0),"à saisir (Opérateur_Territoire)")</f>
        <v>à saisir (Opérateur_Territoire)</v>
      </c>
      <c r="C565" s="224" t="str">
        <f aca="false">IFERROR(VLOOKUP(A565,Opérateur_Territoire!$B$2:$D$120,3,0),"à saisir (Opérateur_Territoire)")</f>
        <v>à saisir (Opérateur_Territoire)</v>
      </c>
      <c r="D565" s="225"/>
      <c r="E565" s="226"/>
      <c r="F565" s="227" t="str">
        <f aca="false">IFERROR(VLOOKUP(E565,'liste MAEC'!$A$2:$C$63,3,0),"saisir la MAEC (colonne E)")</f>
        <v>saisir la MAEC (colonne E)</v>
      </c>
      <c r="G565" s="217"/>
      <c r="H565" s="217"/>
      <c r="I565" s="218" t="str">
        <f aca="false">IF(OR(ISERROR(H565*F565*5)=1,H565=""),"saisir la quantité (colonne H)",H565*F565*5)</f>
        <v>saisir la quantité (colonne H)</v>
      </c>
      <c r="J565" s="219" t="str">
        <f aca="false">IF(OR(LEFT(E565,3)="HBV",LEFT(E565,3)="PHY",E565="PRA2",LEFT(E565,2)="ZI"),"Saisir obligatoirement le nombre de demandeurs","")</f>
        <v/>
      </c>
    </row>
    <row r="566" customFormat="false" ht="28.35" hidden="false" customHeight="true" outlineLevel="0" collapsed="false">
      <c r="A566" s="222" t="str">
        <f aca="false">LEFT(D566,7)</f>
        <v/>
      </c>
      <c r="B566" s="223" t="str">
        <f aca="false">IFERROR(VLOOKUP(A566,Opérateur_Territoire!$B$2:$D$120,2,0),"à saisir (Opérateur_Territoire)")</f>
        <v>à saisir (Opérateur_Territoire)</v>
      </c>
      <c r="C566" s="224" t="str">
        <f aca="false">IFERROR(VLOOKUP(A566,Opérateur_Territoire!$B$2:$D$120,3,0),"à saisir (Opérateur_Territoire)")</f>
        <v>à saisir (Opérateur_Territoire)</v>
      </c>
      <c r="D566" s="225"/>
      <c r="E566" s="226"/>
      <c r="F566" s="227" t="str">
        <f aca="false">IFERROR(VLOOKUP(E566,'liste MAEC'!$A$2:$C$63,3,0),"saisir la MAEC (colonne E)")</f>
        <v>saisir la MAEC (colonne E)</v>
      </c>
      <c r="G566" s="217"/>
      <c r="H566" s="217"/>
      <c r="I566" s="218" t="str">
        <f aca="false">IF(OR(ISERROR(H566*F566*5)=1,H566=""),"saisir la quantité (colonne H)",H566*F566*5)</f>
        <v>saisir la quantité (colonne H)</v>
      </c>
      <c r="J566" s="219" t="str">
        <f aca="false">IF(OR(LEFT(E566,3)="HBV",LEFT(E566,3)="PHY",E566="PRA2",LEFT(E566,2)="ZI"),"Saisir obligatoirement le nombre de demandeurs","")</f>
        <v/>
      </c>
    </row>
    <row r="567" customFormat="false" ht="28.35" hidden="false" customHeight="true" outlineLevel="0" collapsed="false">
      <c r="A567" s="222" t="str">
        <f aca="false">LEFT(D567,7)</f>
        <v/>
      </c>
      <c r="B567" s="223" t="str">
        <f aca="false">IFERROR(VLOOKUP(A567,Opérateur_Territoire!$B$2:$D$120,2,0),"à saisir (Opérateur_Territoire)")</f>
        <v>à saisir (Opérateur_Territoire)</v>
      </c>
      <c r="C567" s="224" t="str">
        <f aca="false">IFERROR(VLOOKUP(A567,Opérateur_Territoire!$B$2:$D$120,3,0),"à saisir (Opérateur_Territoire)")</f>
        <v>à saisir (Opérateur_Territoire)</v>
      </c>
      <c r="D567" s="225"/>
      <c r="E567" s="226"/>
      <c r="F567" s="227" t="str">
        <f aca="false">IFERROR(VLOOKUP(E567,'liste MAEC'!$A$2:$C$63,3,0),"saisir la MAEC (colonne E)")</f>
        <v>saisir la MAEC (colonne E)</v>
      </c>
      <c r="G567" s="217"/>
      <c r="H567" s="217"/>
      <c r="I567" s="218" t="str">
        <f aca="false">IF(OR(ISERROR(H567*F567*5)=1,H567=""),"saisir la quantité (colonne H)",H567*F567*5)</f>
        <v>saisir la quantité (colonne H)</v>
      </c>
      <c r="J567" s="219" t="str">
        <f aca="false">IF(OR(LEFT(E567,3)="HBV",LEFT(E567,3)="PHY",E567="PRA2",LEFT(E567,2)="ZI"),"Saisir obligatoirement le nombre de demandeurs","")</f>
        <v/>
      </c>
    </row>
    <row r="568" customFormat="false" ht="28.35" hidden="false" customHeight="true" outlineLevel="0" collapsed="false">
      <c r="A568" s="222" t="str">
        <f aca="false">LEFT(D568,7)</f>
        <v/>
      </c>
      <c r="B568" s="223" t="str">
        <f aca="false">IFERROR(VLOOKUP(A568,Opérateur_Territoire!$B$2:$D$120,2,0),"à saisir (Opérateur_Territoire)")</f>
        <v>à saisir (Opérateur_Territoire)</v>
      </c>
      <c r="C568" s="224" t="str">
        <f aca="false">IFERROR(VLOOKUP(A568,Opérateur_Territoire!$B$2:$D$120,3,0),"à saisir (Opérateur_Territoire)")</f>
        <v>à saisir (Opérateur_Territoire)</v>
      </c>
      <c r="D568" s="225"/>
      <c r="E568" s="226"/>
      <c r="F568" s="227" t="str">
        <f aca="false">IFERROR(VLOOKUP(E568,'liste MAEC'!$A$2:$C$63,3,0),"saisir la MAEC (colonne E)")</f>
        <v>saisir la MAEC (colonne E)</v>
      </c>
      <c r="G568" s="217"/>
      <c r="H568" s="217"/>
      <c r="I568" s="218" t="str">
        <f aca="false">IF(OR(ISERROR(H568*F568*5)=1,H568=""),"saisir la quantité (colonne H)",H568*F568*5)</f>
        <v>saisir la quantité (colonne H)</v>
      </c>
      <c r="J568" s="219" t="str">
        <f aca="false">IF(OR(LEFT(E568,3)="HBV",LEFT(E568,3)="PHY",E568="PRA2",LEFT(E568,2)="ZI"),"Saisir obligatoirement le nombre de demandeurs","")</f>
        <v/>
      </c>
    </row>
    <row r="569" customFormat="false" ht="28.35" hidden="false" customHeight="true" outlineLevel="0" collapsed="false">
      <c r="A569" s="222" t="str">
        <f aca="false">LEFT(D569,7)</f>
        <v/>
      </c>
      <c r="B569" s="223" t="str">
        <f aca="false">IFERROR(VLOOKUP(A569,Opérateur_Territoire!$B$2:$D$120,2,0),"à saisir (Opérateur_Territoire)")</f>
        <v>à saisir (Opérateur_Territoire)</v>
      </c>
      <c r="C569" s="224" t="str">
        <f aca="false">IFERROR(VLOOKUP(A569,Opérateur_Territoire!$B$2:$D$120,3,0),"à saisir (Opérateur_Territoire)")</f>
        <v>à saisir (Opérateur_Territoire)</v>
      </c>
      <c r="D569" s="225"/>
      <c r="E569" s="226"/>
      <c r="F569" s="227" t="str">
        <f aca="false">IFERROR(VLOOKUP(E569,'liste MAEC'!$A$2:$C$63,3,0),"saisir la MAEC (colonne E)")</f>
        <v>saisir la MAEC (colonne E)</v>
      </c>
      <c r="G569" s="217"/>
      <c r="H569" s="217"/>
      <c r="I569" s="218" t="str">
        <f aca="false">IF(OR(ISERROR(H569*F569*5)=1,H569=""),"saisir la quantité (colonne H)",H569*F569*5)</f>
        <v>saisir la quantité (colonne H)</v>
      </c>
      <c r="J569" s="219" t="str">
        <f aca="false">IF(OR(LEFT(E569,3)="HBV",LEFT(E569,3)="PHY",E569="PRA2",LEFT(E569,2)="ZI"),"Saisir obligatoirement le nombre de demandeurs","")</f>
        <v/>
      </c>
    </row>
    <row r="570" customFormat="false" ht="28.35" hidden="false" customHeight="true" outlineLevel="0" collapsed="false">
      <c r="A570" s="222" t="str">
        <f aca="false">LEFT(D570,7)</f>
        <v/>
      </c>
      <c r="B570" s="223" t="str">
        <f aca="false">IFERROR(VLOOKUP(A570,Opérateur_Territoire!$B$2:$D$120,2,0),"à saisir (Opérateur_Territoire)")</f>
        <v>à saisir (Opérateur_Territoire)</v>
      </c>
      <c r="C570" s="224" t="str">
        <f aca="false">IFERROR(VLOOKUP(A570,Opérateur_Territoire!$B$2:$D$120,3,0),"à saisir (Opérateur_Territoire)")</f>
        <v>à saisir (Opérateur_Territoire)</v>
      </c>
      <c r="D570" s="225"/>
      <c r="E570" s="226"/>
      <c r="F570" s="227" t="str">
        <f aca="false">IFERROR(VLOOKUP(E570,'liste MAEC'!$A$2:$C$63,3,0),"saisir la MAEC (colonne E)")</f>
        <v>saisir la MAEC (colonne E)</v>
      </c>
      <c r="G570" s="217"/>
      <c r="H570" s="217"/>
      <c r="I570" s="218" t="str">
        <f aca="false">IF(OR(ISERROR(H570*F570*5)=1,H570=""),"saisir la quantité (colonne H)",H570*F570*5)</f>
        <v>saisir la quantité (colonne H)</v>
      </c>
      <c r="J570" s="219" t="str">
        <f aca="false">IF(OR(LEFT(E570,3)="HBV",LEFT(E570,3)="PHY",E570="PRA2",LEFT(E570,2)="ZI"),"Saisir obligatoirement le nombre de demandeurs","")</f>
        <v/>
      </c>
    </row>
    <row r="571" customFormat="false" ht="28.35" hidden="false" customHeight="true" outlineLevel="0" collapsed="false">
      <c r="A571" s="222" t="str">
        <f aca="false">LEFT(D571,7)</f>
        <v/>
      </c>
      <c r="B571" s="223" t="str">
        <f aca="false">IFERROR(VLOOKUP(A571,Opérateur_Territoire!$B$2:$D$120,2,0),"à saisir (Opérateur_Territoire)")</f>
        <v>à saisir (Opérateur_Territoire)</v>
      </c>
      <c r="C571" s="224" t="str">
        <f aca="false">IFERROR(VLOOKUP(A571,Opérateur_Territoire!$B$2:$D$120,3,0),"à saisir (Opérateur_Territoire)")</f>
        <v>à saisir (Opérateur_Territoire)</v>
      </c>
      <c r="D571" s="225"/>
      <c r="E571" s="226"/>
      <c r="F571" s="227" t="str">
        <f aca="false">IFERROR(VLOOKUP(E571,'liste MAEC'!$A$2:$C$63,3,0),"saisir la MAEC (colonne E)")</f>
        <v>saisir la MAEC (colonne E)</v>
      </c>
      <c r="G571" s="217"/>
      <c r="H571" s="217"/>
      <c r="I571" s="218" t="str">
        <f aca="false">IF(OR(ISERROR(H571*F571*5)=1,H571=""),"saisir la quantité (colonne H)",H571*F571*5)</f>
        <v>saisir la quantité (colonne H)</v>
      </c>
      <c r="J571" s="219" t="str">
        <f aca="false">IF(OR(LEFT(E571,3)="HBV",LEFT(E571,3)="PHY",E571="PRA2",LEFT(E571,2)="ZI"),"Saisir obligatoirement le nombre de demandeurs","")</f>
        <v/>
      </c>
    </row>
    <row r="572" customFormat="false" ht="15" hidden="false" customHeight="false" outlineLevel="0" collapsed="false">
      <c r="J572" s="201" t="s">
        <v>780</v>
      </c>
    </row>
  </sheetData>
  <autoFilter ref="A1:J572"/>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Roman,Normal"&amp;12Page &amp;P</oddFooter>
  </headerFooter>
  <drawing r:id="rId2"/>
  <legacyDrawing r:id="rId3"/>
</worksheet>
</file>

<file path=xl/worksheets/sheet12.xml><?xml version="1.0" encoding="utf-8"?>
<worksheet xmlns="http://schemas.openxmlformats.org/spreadsheetml/2006/main" xmlns:r="http://schemas.openxmlformats.org/officeDocument/2006/relationships">
  <sheetPr filterMode="false">
    <pageSetUpPr fitToPage="false"/>
  </sheetPr>
  <dimension ref="A1:G68"/>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F27" activeCellId="0" sqref="F27"/>
    </sheetView>
  </sheetViews>
  <sheetFormatPr defaultRowHeight="15" zeroHeight="false" outlineLevelRow="0" outlineLevelCol="0"/>
  <cols>
    <col collapsed="false" customWidth="true" hidden="false" outlineLevel="0" max="1" min="1" style="1" width="9.14"/>
    <col collapsed="false" customWidth="true" hidden="false" outlineLevel="0" max="2" min="2" style="1" width="95.85"/>
    <col collapsed="false" customWidth="true" hidden="false" outlineLevel="0" max="3" min="3" style="2" width="11.57"/>
    <col collapsed="false" customWidth="true" hidden="false" outlineLevel="0" max="4" min="4" style="228" width="11.14"/>
    <col collapsed="false" customWidth="true" hidden="false" outlineLevel="0" max="5" min="5" style="2" width="11.57"/>
    <col collapsed="false" customWidth="true" hidden="false" outlineLevel="0" max="6" min="6" style="1" width="28.71"/>
    <col collapsed="false" customWidth="true" hidden="false" outlineLevel="0" max="7" min="7" style="1" width="28.57"/>
    <col collapsed="false" customWidth="true" hidden="false" outlineLevel="0" max="1025" min="8" style="2" width="11.57"/>
  </cols>
  <sheetData>
    <row r="1" customFormat="false" ht="25.5" hidden="false" customHeight="false" outlineLevel="0" collapsed="false">
      <c r="A1" s="229" t="s">
        <v>1280</v>
      </c>
      <c r="B1" s="230" t="s">
        <v>1431</v>
      </c>
      <c r="C1" s="231" t="s">
        <v>1432</v>
      </c>
      <c r="D1" s="231" t="s">
        <v>1433</v>
      </c>
    </row>
    <row r="2" customFormat="false" ht="15" hidden="false" customHeight="false" outlineLevel="0" collapsed="false">
      <c r="A2" s="232" t="s">
        <v>1303</v>
      </c>
      <c r="B2" s="233" t="s">
        <v>1304</v>
      </c>
      <c r="C2" s="234" t="n">
        <v>92</v>
      </c>
      <c r="D2" s="228" t="s">
        <v>1434</v>
      </c>
    </row>
    <row r="3" customFormat="false" ht="15" hidden="false" customHeight="false" outlineLevel="0" collapsed="false">
      <c r="A3" s="232" t="s">
        <v>1435</v>
      </c>
      <c r="B3" s="233" t="s">
        <v>1436</v>
      </c>
      <c r="C3" s="234" t="n">
        <v>202</v>
      </c>
      <c r="D3" s="228" t="s">
        <v>1434</v>
      </c>
    </row>
    <row r="4" customFormat="false" ht="15" hidden="false" customHeight="false" outlineLevel="0" collapsed="false">
      <c r="A4" s="235" t="s">
        <v>1437</v>
      </c>
      <c r="B4" s="236" t="s">
        <v>1438</v>
      </c>
      <c r="C4" s="237" t="n">
        <v>119</v>
      </c>
      <c r="D4" s="228" t="s">
        <v>1434</v>
      </c>
    </row>
    <row r="5" customFormat="false" ht="15" hidden="false" customHeight="false" outlineLevel="0" collapsed="false">
      <c r="A5" s="235" t="s">
        <v>1439</v>
      </c>
      <c r="B5" s="236" t="s">
        <v>1440</v>
      </c>
      <c r="C5" s="237" t="n">
        <v>229</v>
      </c>
      <c r="D5" s="228" t="s">
        <v>1434</v>
      </c>
    </row>
    <row r="6" customFormat="false" ht="15" hidden="false" customHeight="false" outlineLevel="0" collapsed="false">
      <c r="A6" s="235" t="s">
        <v>1441</v>
      </c>
      <c r="B6" s="236" t="s">
        <v>1442</v>
      </c>
      <c r="C6" s="237" t="n">
        <v>201</v>
      </c>
      <c r="D6" s="228" t="s">
        <v>1434</v>
      </c>
    </row>
    <row r="7" customFormat="false" ht="15" hidden="false" customHeight="false" outlineLevel="0" collapsed="false">
      <c r="A7" s="235" t="s">
        <v>1443</v>
      </c>
      <c r="B7" s="236" t="s">
        <v>1444</v>
      </c>
      <c r="C7" s="237" t="n">
        <v>312</v>
      </c>
      <c r="D7" s="228" t="s">
        <v>1434</v>
      </c>
    </row>
    <row r="8" customFormat="false" ht="15" hidden="false" customHeight="false" outlineLevel="0" collapsed="false">
      <c r="A8" s="235" t="s">
        <v>1307</v>
      </c>
      <c r="B8" s="236" t="s">
        <v>1308</v>
      </c>
      <c r="C8" s="237" t="n">
        <v>69</v>
      </c>
      <c r="D8" s="228" t="s">
        <v>1434</v>
      </c>
    </row>
    <row r="9" customFormat="false" ht="15" hidden="false" customHeight="false" outlineLevel="0" collapsed="false">
      <c r="A9" s="235" t="s">
        <v>1445</v>
      </c>
      <c r="B9" s="236" t="s">
        <v>1446</v>
      </c>
      <c r="C9" s="237" t="n">
        <v>179</v>
      </c>
      <c r="D9" s="228" t="s">
        <v>1434</v>
      </c>
    </row>
    <row r="10" customFormat="false" ht="15" hidden="false" customHeight="false" outlineLevel="0" collapsed="false">
      <c r="A10" s="235" t="s">
        <v>1447</v>
      </c>
      <c r="B10" s="236" t="s">
        <v>1448</v>
      </c>
      <c r="C10" s="237" t="n">
        <v>143</v>
      </c>
      <c r="D10" s="228" t="s">
        <v>1434</v>
      </c>
    </row>
    <row r="11" customFormat="false" ht="15" hidden="false" customHeight="false" outlineLevel="0" collapsed="false">
      <c r="A11" s="235" t="s">
        <v>1449</v>
      </c>
      <c r="B11" s="236" t="s">
        <v>1450</v>
      </c>
      <c r="C11" s="237" t="n">
        <v>253</v>
      </c>
      <c r="D11" s="228" t="s">
        <v>1434</v>
      </c>
    </row>
    <row r="12" customFormat="false" ht="15" hidden="false" customHeight="false" outlineLevel="0" collapsed="false">
      <c r="A12" s="235" t="s">
        <v>1427</v>
      </c>
      <c r="B12" s="236" t="s">
        <v>1451</v>
      </c>
      <c r="C12" s="237" t="n">
        <v>281</v>
      </c>
      <c r="D12" s="228" t="s">
        <v>1434</v>
      </c>
    </row>
    <row r="13" customFormat="false" ht="15" hidden="false" customHeight="false" outlineLevel="0" collapsed="false">
      <c r="A13" s="235" t="s">
        <v>1452</v>
      </c>
      <c r="B13" s="236" t="s">
        <v>1453</v>
      </c>
      <c r="C13" s="237" t="n">
        <v>391</v>
      </c>
      <c r="D13" s="228" t="s">
        <v>1434</v>
      </c>
    </row>
    <row r="14" customFormat="false" ht="15" hidden="false" customHeight="false" outlineLevel="0" collapsed="false">
      <c r="A14" s="235" t="s">
        <v>1454</v>
      </c>
      <c r="B14" s="236" t="s">
        <v>1455</v>
      </c>
      <c r="C14" s="237" t="n">
        <v>201</v>
      </c>
      <c r="D14" s="228" t="s">
        <v>1434</v>
      </c>
    </row>
    <row r="15" customFormat="false" ht="15" hidden="false" customHeight="false" outlineLevel="0" collapsed="false">
      <c r="A15" s="235" t="s">
        <v>1456</v>
      </c>
      <c r="B15" s="236" t="s">
        <v>1457</v>
      </c>
      <c r="C15" s="237" t="n">
        <v>311</v>
      </c>
      <c r="D15" s="228" t="s">
        <v>1434</v>
      </c>
    </row>
    <row r="16" customFormat="false" ht="15" hidden="false" customHeight="false" outlineLevel="0" collapsed="false">
      <c r="A16" s="235" t="s">
        <v>1458</v>
      </c>
      <c r="B16" s="236" t="s">
        <v>1459</v>
      </c>
      <c r="C16" s="237" t="n">
        <v>306</v>
      </c>
      <c r="D16" s="228" t="s">
        <v>1434</v>
      </c>
    </row>
    <row r="17" customFormat="false" ht="15" hidden="false" customHeight="false" outlineLevel="0" collapsed="false">
      <c r="A17" s="235" t="s">
        <v>1460</v>
      </c>
      <c r="B17" s="236" t="s">
        <v>1461</v>
      </c>
      <c r="C17" s="237" t="n">
        <v>416</v>
      </c>
      <c r="D17" s="228" t="s">
        <v>1434</v>
      </c>
    </row>
    <row r="18" customFormat="false" ht="15" hidden="false" customHeight="false" outlineLevel="0" collapsed="false">
      <c r="A18" s="235" t="s">
        <v>1462</v>
      </c>
      <c r="B18" s="236" t="s">
        <v>1463</v>
      </c>
      <c r="C18" s="237" t="n">
        <v>149</v>
      </c>
      <c r="D18" s="228" t="s">
        <v>1434</v>
      </c>
    </row>
    <row r="19" customFormat="false" ht="15" hidden="false" customHeight="false" outlineLevel="0" collapsed="false">
      <c r="A19" s="235" t="s">
        <v>1464</v>
      </c>
      <c r="B19" s="236" t="s">
        <v>1465</v>
      </c>
      <c r="C19" s="237" t="n">
        <v>259</v>
      </c>
      <c r="D19" s="228" t="s">
        <v>1434</v>
      </c>
    </row>
    <row r="20" customFormat="false" ht="15" hidden="false" customHeight="false" outlineLevel="0" collapsed="false">
      <c r="A20" s="235" t="s">
        <v>1466</v>
      </c>
      <c r="B20" s="236" t="s">
        <v>1467</v>
      </c>
      <c r="C20" s="237" t="n">
        <v>165</v>
      </c>
      <c r="D20" s="228" t="s">
        <v>1434</v>
      </c>
    </row>
    <row r="21" customFormat="false" ht="15" hidden="false" customHeight="false" outlineLevel="0" collapsed="false">
      <c r="A21" s="235" t="s">
        <v>1468</v>
      </c>
      <c r="B21" s="236" t="s">
        <v>1469</v>
      </c>
      <c r="C21" s="237" t="n">
        <v>275</v>
      </c>
      <c r="D21" s="228" t="s">
        <v>1434</v>
      </c>
    </row>
    <row r="22" customFormat="false" ht="15" hidden="false" customHeight="false" outlineLevel="0" collapsed="false">
      <c r="A22" s="235" t="s">
        <v>1470</v>
      </c>
      <c r="B22" s="236" t="s">
        <v>1471</v>
      </c>
      <c r="C22" s="237" t="n">
        <v>229</v>
      </c>
      <c r="D22" s="228" t="s">
        <v>1434</v>
      </c>
    </row>
    <row r="23" customFormat="false" ht="15" hidden="false" customHeight="false" outlineLevel="0" collapsed="false">
      <c r="A23" s="235" t="s">
        <v>1472</v>
      </c>
      <c r="B23" s="236" t="s">
        <v>1473</v>
      </c>
      <c r="C23" s="237" t="n">
        <v>339</v>
      </c>
      <c r="D23" s="228" t="s">
        <v>1434</v>
      </c>
    </row>
    <row r="24" customFormat="false" ht="15" hidden="false" customHeight="false" outlineLevel="0" collapsed="false">
      <c r="A24" s="235" t="s">
        <v>1474</v>
      </c>
      <c r="B24" s="236" t="s">
        <v>1475</v>
      </c>
      <c r="C24" s="237" t="n">
        <v>105</v>
      </c>
      <c r="D24" s="228" t="s">
        <v>1434</v>
      </c>
    </row>
    <row r="25" customFormat="false" ht="15" hidden="false" customHeight="false" outlineLevel="0" collapsed="false">
      <c r="A25" s="235" t="s">
        <v>1476</v>
      </c>
      <c r="B25" s="236" t="s">
        <v>1477</v>
      </c>
      <c r="C25" s="237" t="n">
        <v>215</v>
      </c>
      <c r="D25" s="228" t="s">
        <v>1434</v>
      </c>
    </row>
    <row r="26" customFormat="false" ht="15" hidden="false" customHeight="false" outlineLevel="0" collapsed="false">
      <c r="A26" s="235" t="s">
        <v>1478</v>
      </c>
      <c r="B26" s="236" t="s">
        <v>1479</v>
      </c>
      <c r="C26" s="237" t="n">
        <v>136</v>
      </c>
      <c r="D26" s="228" t="s">
        <v>1434</v>
      </c>
    </row>
    <row r="27" customFormat="false" ht="15" hidden="false" customHeight="false" outlineLevel="0" collapsed="false">
      <c r="A27" s="235" t="s">
        <v>1480</v>
      </c>
      <c r="B27" s="236" t="s">
        <v>1481</v>
      </c>
      <c r="C27" s="237" t="n">
        <v>246</v>
      </c>
      <c r="D27" s="228" t="s">
        <v>1434</v>
      </c>
    </row>
    <row r="28" customFormat="false" ht="15" hidden="false" customHeight="false" outlineLevel="0" collapsed="false">
      <c r="A28" s="232" t="s">
        <v>1482</v>
      </c>
      <c r="B28" s="233" t="s">
        <v>1483</v>
      </c>
      <c r="C28" s="234" t="n">
        <v>212</v>
      </c>
      <c r="D28" s="228" t="s">
        <v>1434</v>
      </c>
    </row>
    <row r="29" customFormat="false" ht="15" hidden="false" customHeight="false" outlineLevel="0" collapsed="false">
      <c r="A29" s="232" t="s">
        <v>1484</v>
      </c>
      <c r="B29" s="233" t="s">
        <v>1485</v>
      </c>
      <c r="C29" s="234" t="n">
        <v>322</v>
      </c>
      <c r="D29" s="228" t="s">
        <v>1434</v>
      </c>
    </row>
    <row r="30" customFormat="false" ht="15" hidden="false" customHeight="false" outlineLevel="0" collapsed="false">
      <c r="A30" s="232" t="s">
        <v>1486</v>
      </c>
      <c r="B30" s="233" t="s">
        <v>1487</v>
      </c>
      <c r="C30" s="234" t="n">
        <v>225</v>
      </c>
      <c r="D30" s="228" t="s">
        <v>1434</v>
      </c>
    </row>
    <row r="31" customFormat="false" ht="15" hidden="false" customHeight="false" outlineLevel="0" collapsed="false">
      <c r="A31" s="232" t="s">
        <v>1488</v>
      </c>
      <c r="B31" s="233" t="s">
        <v>1489</v>
      </c>
      <c r="C31" s="234" t="n">
        <v>336</v>
      </c>
      <c r="D31" s="228" t="s">
        <v>1434</v>
      </c>
    </row>
    <row r="32" customFormat="false" ht="15" hidden="false" customHeight="false" outlineLevel="0" collapsed="false">
      <c r="A32" s="232" t="s">
        <v>1490</v>
      </c>
      <c r="B32" s="233" t="s">
        <v>1491</v>
      </c>
      <c r="C32" s="234" t="n">
        <v>324</v>
      </c>
      <c r="D32" s="228" t="s">
        <v>1434</v>
      </c>
    </row>
    <row r="33" customFormat="false" ht="15" hidden="false" customHeight="false" outlineLevel="0" collapsed="false">
      <c r="A33" s="232" t="s">
        <v>1492</v>
      </c>
      <c r="B33" s="233" t="s">
        <v>1493</v>
      </c>
      <c r="C33" s="234" t="n">
        <v>435</v>
      </c>
      <c r="D33" s="228" t="s">
        <v>1434</v>
      </c>
    </row>
    <row r="34" customFormat="false" ht="15" hidden="false" customHeight="false" outlineLevel="0" collapsed="false">
      <c r="A34" s="232" t="s">
        <v>1494</v>
      </c>
      <c r="B34" s="233" t="s">
        <v>1495</v>
      </c>
      <c r="C34" s="234" t="n">
        <v>284</v>
      </c>
      <c r="D34" s="228" t="s">
        <v>1434</v>
      </c>
    </row>
    <row r="35" customFormat="false" ht="15" hidden="false" customHeight="false" outlineLevel="0" collapsed="false">
      <c r="A35" s="232" t="s">
        <v>1496</v>
      </c>
      <c r="B35" s="233" t="s">
        <v>1497</v>
      </c>
      <c r="C35" s="234" t="n">
        <v>394</v>
      </c>
      <c r="D35" s="228" t="s">
        <v>1434</v>
      </c>
    </row>
    <row r="36" customFormat="false" ht="15" hidden="false" customHeight="false" outlineLevel="0" collapsed="false">
      <c r="A36" s="232" t="s">
        <v>1498</v>
      </c>
      <c r="B36" s="233" t="s">
        <v>1499</v>
      </c>
      <c r="C36" s="234" t="n">
        <v>347</v>
      </c>
      <c r="D36" s="228" t="s">
        <v>1434</v>
      </c>
    </row>
    <row r="37" customFormat="false" ht="15" hidden="false" customHeight="false" outlineLevel="0" collapsed="false">
      <c r="A37" s="232" t="s">
        <v>1500</v>
      </c>
      <c r="B37" s="233" t="s">
        <v>1501</v>
      </c>
      <c r="C37" s="234" t="n">
        <v>450</v>
      </c>
      <c r="D37" s="228" t="s">
        <v>1434</v>
      </c>
    </row>
    <row r="38" customFormat="false" ht="15" hidden="false" customHeight="false" outlineLevel="0" collapsed="false">
      <c r="A38" s="232" t="s">
        <v>1502</v>
      </c>
      <c r="B38" s="233" t="s">
        <v>1503</v>
      </c>
      <c r="C38" s="234" t="n">
        <v>73</v>
      </c>
      <c r="D38" s="228" t="s">
        <v>1434</v>
      </c>
    </row>
    <row r="39" customFormat="false" ht="15" hidden="false" customHeight="false" outlineLevel="0" collapsed="false">
      <c r="A39" s="232" t="s">
        <v>1504</v>
      </c>
      <c r="B39" s="233" t="s">
        <v>1505</v>
      </c>
      <c r="C39" s="234" t="n">
        <v>350</v>
      </c>
      <c r="D39" s="228" t="s">
        <v>1434</v>
      </c>
    </row>
    <row r="40" customFormat="false" ht="15" hidden="false" customHeight="false" outlineLevel="0" collapsed="false">
      <c r="A40" s="232" t="s">
        <v>1506</v>
      </c>
      <c r="B40" s="233" t="s">
        <v>1507</v>
      </c>
      <c r="C40" s="234" t="n">
        <v>409</v>
      </c>
      <c r="D40" s="228" t="s">
        <v>1434</v>
      </c>
    </row>
    <row r="41" customFormat="false" ht="15" hidden="false" customHeight="false" outlineLevel="0" collapsed="false">
      <c r="A41" s="232" t="s">
        <v>1508</v>
      </c>
      <c r="B41" s="233" t="s">
        <v>1509</v>
      </c>
      <c r="C41" s="234" t="n">
        <v>780</v>
      </c>
      <c r="D41" s="228" t="s">
        <v>1434</v>
      </c>
    </row>
    <row r="42" customFormat="false" ht="15" hidden="false" customHeight="false" outlineLevel="0" collapsed="false">
      <c r="A42" s="232" t="s">
        <v>1287</v>
      </c>
      <c r="B42" s="238" t="s">
        <v>1510</v>
      </c>
      <c r="C42" s="239" t="n">
        <v>121</v>
      </c>
      <c r="D42" s="228" t="s">
        <v>1434</v>
      </c>
    </row>
    <row r="43" customFormat="false" ht="15" hidden="false" customHeight="false" outlineLevel="0" collapsed="false">
      <c r="A43" s="232" t="s">
        <v>1291</v>
      </c>
      <c r="B43" s="238" t="s">
        <v>1511</v>
      </c>
      <c r="C43" s="239" t="n">
        <v>177</v>
      </c>
      <c r="D43" s="228" t="s">
        <v>1434</v>
      </c>
    </row>
    <row r="44" customFormat="false" ht="15" hidden="false" customHeight="false" outlineLevel="0" collapsed="false">
      <c r="A44" s="232" t="s">
        <v>1295</v>
      </c>
      <c r="B44" s="238" t="s">
        <v>1512</v>
      </c>
      <c r="C44" s="239" t="n">
        <v>233</v>
      </c>
      <c r="D44" s="228" t="s">
        <v>1434</v>
      </c>
    </row>
    <row r="45" customFormat="false" ht="15" hidden="false" customHeight="false" outlineLevel="0" collapsed="false">
      <c r="A45" s="232" t="s">
        <v>1513</v>
      </c>
      <c r="B45" s="238" t="s">
        <v>1514</v>
      </c>
      <c r="C45" s="239" t="n">
        <v>735</v>
      </c>
      <c r="D45" s="228" t="s">
        <v>1434</v>
      </c>
    </row>
    <row r="46" customFormat="false" ht="15" hidden="false" customHeight="false" outlineLevel="0" collapsed="false">
      <c r="A46" s="232" t="s">
        <v>1515</v>
      </c>
      <c r="B46" s="240" t="s">
        <v>1516</v>
      </c>
      <c r="C46" s="241" t="n">
        <v>132</v>
      </c>
      <c r="D46" s="228" t="s">
        <v>1434</v>
      </c>
    </row>
    <row r="47" customFormat="false" ht="15" hidden="false" customHeight="false" outlineLevel="0" collapsed="false">
      <c r="A47" s="232" t="s">
        <v>1313</v>
      </c>
      <c r="B47" s="240" t="s">
        <v>1517</v>
      </c>
      <c r="C47" s="241" t="n">
        <v>150</v>
      </c>
      <c r="D47" s="228" t="s">
        <v>1434</v>
      </c>
    </row>
    <row r="48" customFormat="false" ht="15" hidden="false" customHeight="false" outlineLevel="0" collapsed="false">
      <c r="A48" s="232" t="s">
        <v>1315</v>
      </c>
      <c r="B48" s="240" t="s">
        <v>1518</v>
      </c>
      <c r="C48" s="241" t="n">
        <v>201</v>
      </c>
      <c r="D48" s="228" t="s">
        <v>1434</v>
      </c>
    </row>
    <row r="49" customFormat="false" ht="15" hidden="false" customHeight="false" outlineLevel="0" collapsed="false">
      <c r="A49" s="232" t="s">
        <v>1317</v>
      </c>
      <c r="B49" s="240" t="s">
        <v>1519</v>
      </c>
      <c r="C49" s="241" t="n">
        <v>267</v>
      </c>
      <c r="D49" s="228" t="s">
        <v>1434</v>
      </c>
    </row>
    <row r="50" customFormat="false" ht="15" hidden="false" customHeight="false" outlineLevel="0" collapsed="false">
      <c r="A50" s="232" t="s">
        <v>1323</v>
      </c>
      <c r="B50" s="240" t="s">
        <v>1520</v>
      </c>
      <c r="C50" s="241" t="n">
        <v>51</v>
      </c>
      <c r="D50" s="228" t="s">
        <v>1434</v>
      </c>
    </row>
    <row r="51" customFormat="false" ht="15" hidden="false" customHeight="false" outlineLevel="0" collapsed="false">
      <c r="A51" s="232" t="s">
        <v>1299</v>
      </c>
      <c r="B51" s="240" t="s">
        <v>1300</v>
      </c>
      <c r="C51" s="241" t="n">
        <v>88</v>
      </c>
      <c r="D51" s="228" t="s">
        <v>1434</v>
      </c>
    </row>
    <row r="52" customFormat="false" ht="15" hidden="false" customHeight="false" outlineLevel="0" collapsed="false">
      <c r="A52" s="232" t="s">
        <v>1325</v>
      </c>
      <c r="B52" s="240" t="s">
        <v>1521</v>
      </c>
      <c r="C52" s="241" t="n">
        <v>72</v>
      </c>
      <c r="D52" s="228" t="s">
        <v>1434</v>
      </c>
    </row>
    <row r="53" customFormat="false" ht="15" hidden="false" customHeight="false" outlineLevel="0" collapsed="false">
      <c r="A53" s="232" t="s">
        <v>1282</v>
      </c>
      <c r="B53" s="240" t="s">
        <v>1522</v>
      </c>
      <c r="C53" s="241" t="n">
        <v>652</v>
      </c>
      <c r="D53" s="228" t="s">
        <v>1434</v>
      </c>
    </row>
    <row r="54" customFormat="false" ht="15" hidden="false" customHeight="false" outlineLevel="0" collapsed="false">
      <c r="A54" s="232" t="s">
        <v>1285</v>
      </c>
      <c r="B54" s="240" t="s">
        <v>1523</v>
      </c>
      <c r="C54" s="241" t="n">
        <v>358</v>
      </c>
      <c r="D54" s="228" t="s">
        <v>1434</v>
      </c>
    </row>
    <row r="55" customFormat="false" ht="15" hidden="false" customHeight="false" outlineLevel="0" collapsed="false">
      <c r="A55" s="232" t="s">
        <v>1289</v>
      </c>
      <c r="B55" s="240" t="s">
        <v>1524</v>
      </c>
      <c r="C55" s="241" t="n">
        <v>82</v>
      </c>
      <c r="D55" s="228" t="s">
        <v>1434</v>
      </c>
    </row>
    <row r="56" customFormat="false" ht="15" hidden="false" customHeight="false" outlineLevel="0" collapsed="false">
      <c r="A56" s="232" t="s">
        <v>1293</v>
      </c>
      <c r="B56" s="240" t="s">
        <v>1525</v>
      </c>
      <c r="C56" s="241" t="n">
        <v>145</v>
      </c>
      <c r="D56" s="228" t="s">
        <v>1434</v>
      </c>
    </row>
    <row r="57" customFormat="false" ht="15" hidden="false" customHeight="false" outlineLevel="0" collapsed="false">
      <c r="A57" s="232" t="s">
        <v>1297</v>
      </c>
      <c r="B57" s="240" t="s">
        <v>1526</v>
      </c>
      <c r="C57" s="241" t="n">
        <v>200</v>
      </c>
      <c r="D57" s="228" t="s">
        <v>1434</v>
      </c>
    </row>
    <row r="58" customFormat="false" ht="15" hidden="false" customHeight="false" outlineLevel="0" collapsed="false">
      <c r="A58" s="232" t="s">
        <v>1301</v>
      </c>
      <c r="B58" s="240" t="s">
        <v>1527</v>
      </c>
      <c r="C58" s="241" t="n">
        <v>254</v>
      </c>
      <c r="D58" s="228" t="s">
        <v>1434</v>
      </c>
    </row>
    <row r="59" customFormat="false" ht="15" hidden="false" customHeight="false" outlineLevel="0" collapsed="false">
      <c r="A59" s="232" t="s">
        <v>1319</v>
      </c>
      <c r="B59" s="240" t="s">
        <v>1528</v>
      </c>
      <c r="C59" s="241" t="n">
        <v>153</v>
      </c>
      <c r="D59" s="228" t="s">
        <v>1434</v>
      </c>
    </row>
    <row r="60" customFormat="false" ht="15" hidden="false" customHeight="false" outlineLevel="0" collapsed="false">
      <c r="A60" s="232" t="s">
        <v>1321</v>
      </c>
      <c r="B60" s="240" t="s">
        <v>1529</v>
      </c>
      <c r="C60" s="241" t="n">
        <v>204</v>
      </c>
      <c r="D60" s="228" t="s">
        <v>1434</v>
      </c>
    </row>
    <row r="61" customFormat="false" ht="15" hidden="false" customHeight="false" outlineLevel="0" collapsed="false">
      <c r="A61" s="232" t="s">
        <v>1305</v>
      </c>
      <c r="B61" s="240" t="s">
        <v>1530</v>
      </c>
      <c r="C61" s="241" t="n">
        <v>800</v>
      </c>
      <c r="D61" s="228" t="s">
        <v>1434</v>
      </c>
      <c r="E61" s="1" t="s">
        <v>1531</v>
      </c>
    </row>
    <row r="62" customFormat="false" ht="15" hidden="false" customHeight="false" outlineLevel="0" collapsed="false">
      <c r="A62" s="232" t="s">
        <v>1309</v>
      </c>
      <c r="B62" s="240" t="s">
        <v>1532</v>
      </c>
      <c r="C62" s="241" t="n">
        <v>62</v>
      </c>
      <c r="D62" s="228" t="s">
        <v>1434</v>
      </c>
    </row>
    <row r="63" customFormat="false" ht="15" hidden="false" customHeight="false" outlineLevel="0" collapsed="false">
      <c r="A63" s="232" t="s">
        <v>1311</v>
      </c>
      <c r="B63" s="240" t="s">
        <v>1533</v>
      </c>
      <c r="C63" s="242" t="n">
        <v>1.6</v>
      </c>
      <c r="D63" s="228" t="s">
        <v>1534</v>
      </c>
      <c r="F63" s="243" t="s">
        <v>1535</v>
      </c>
      <c r="G63" s="244"/>
    </row>
    <row r="64" customFormat="false" ht="15" hidden="false" customHeight="false" outlineLevel="0" collapsed="false">
      <c r="F64" s="245" t="s">
        <v>1536</v>
      </c>
      <c r="G64" s="245" t="s">
        <v>1537</v>
      </c>
    </row>
    <row r="65" customFormat="false" ht="15" hidden="false" customHeight="false" outlineLevel="0" collapsed="false">
      <c r="F65" s="244" t="s">
        <v>1538</v>
      </c>
      <c r="G65" s="246" t="n">
        <v>10</v>
      </c>
    </row>
    <row r="66" customFormat="false" ht="15" hidden="false" customHeight="false" outlineLevel="0" collapsed="false">
      <c r="F66" s="244" t="s">
        <v>1539</v>
      </c>
      <c r="G66" s="246" t="n">
        <v>10</v>
      </c>
    </row>
    <row r="67" customFormat="false" ht="15" hidden="false" customHeight="false" outlineLevel="0" collapsed="false">
      <c r="F67" s="244" t="s">
        <v>1540</v>
      </c>
      <c r="G67" s="246" t="n">
        <v>10</v>
      </c>
    </row>
    <row r="68" customFormat="false" ht="15" hidden="false" customHeight="false" outlineLevel="0" collapsed="false">
      <c r="F68" s="244" t="s">
        <v>1541</v>
      </c>
      <c r="G68" s="246" t="n">
        <v>50</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Roman,Normal"&amp;12Page &amp;P</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1:F37"/>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F5" activeCellId="0" sqref="F5"/>
    </sheetView>
  </sheetViews>
  <sheetFormatPr defaultRowHeight="15" zeroHeight="false" outlineLevelRow="0" outlineLevelCol="0"/>
  <cols>
    <col collapsed="false" customWidth="true" hidden="false" outlineLevel="0" max="4" min="1" style="1" width="13.43"/>
    <col collapsed="false" customWidth="true" hidden="false" outlineLevel="0" max="5" min="5" style="1" width="29.71"/>
    <col collapsed="false" customWidth="true" hidden="false" outlineLevel="0" max="1025" min="6" style="1" width="13.43"/>
  </cols>
  <sheetData>
    <row r="1" customFormat="false" ht="15" hidden="false" customHeight="false" outlineLevel="0" collapsed="false">
      <c r="A1" s="1" t="s">
        <v>1542</v>
      </c>
    </row>
    <row r="3" customFormat="false" ht="15" hidden="false" customHeight="false" outlineLevel="0" collapsed="false">
      <c r="B3" s="247" t="s">
        <v>1543</v>
      </c>
      <c r="F3" s="1" t="s">
        <v>23</v>
      </c>
    </row>
    <row r="4" customFormat="false" ht="15" hidden="false" customHeight="false" outlineLevel="0" collapsed="false">
      <c r="B4" s="247" t="s">
        <v>1544</v>
      </c>
      <c r="F4" s="1" t="s">
        <v>261</v>
      </c>
    </row>
    <row r="6" customFormat="false" ht="15" hidden="false" customHeight="false" outlineLevel="0" collapsed="false">
      <c r="B6" s="247"/>
    </row>
    <row r="7" customFormat="false" ht="15" hidden="false" customHeight="false" outlineLevel="0" collapsed="false">
      <c r="B7" s="247"/>
    </row>
    <row r="8" customFormat="false" ht="15" hidden="false" customHeight="false" outlineLevel="0" collapsed="false">
      <c r="B8" s="247"/>
    </row>
    <row r="9" customFormat="false" ht="15" hidden="false" customHeight="false" outlineLevel="0" collapsed="false">
      <c r="B9" s="247"/>
    </row>
    <row r="10" customFormat="false" ht="15" hidden="false" customHeight="false" outlineLevel="0" collapsed="false">
      <c r="B10" s="248" t="s">
        <v>1545</v>
      </c>
    </row>
    <row r="11" customFormat="false" ht="15" hidden="false" customHeight="false" outlineLevel="0" collapsed="false">
      <c r="B11" s="248" t="s">
        <v>1546</v>
      </c>
    </row>
    <row r="12" customFormat="false" ht="15" hidden="false" customHeight="false" outlineLevel="0" collapsed="false">
      <c r="B12" s="248" t="s">
        <v>1547</v>
      </c>
    </row>
    <row r="15" customFormat="false" ht="15" hidden="false" customHeight="false" outlineLevel="0" collapsed="false">
      <c r="B15" s="248" t="s">
        <v>1548</v>
      </c>
    </row>
    <row r="16" customFormat="false" ht="15" hidden="false" customHeight="false" outlineLevel="0" collapsed="false">
      <c r="B16" s="248" t="s">
        <v>1549</v>
      </c>
    </row>
    <row r="17" customFormat="false" ht="15" hidden="false" customHeight="false" outlineLevel="0" collapsed="false">
      <c r="B17" s="248" t="s">
        <v>1550</v>
      </c>
    </row>
    <row r="35" customFormat="false" ht="15" hidden="false" customHeight="false" outlineLevel="0" collapsed="false">
      <c r="B35" s="1" t="s">
        <v>1551</v>
      </c>
    </row>
    <row r="36" customFormat="false" ht="15" hidden="false" customHeight="false" outlineLevel="0" collapsed="false">
      <c r="B36" s="1" t="s">
        <v>1552</v>
      </c>
    </row>
    <row r="37" customFormat="false" ht="15" hidden="false" customHeight="false" outlineLevel="0" collapsed="false">
      <c r="B37" s="1" t="s">
        <v>1553</v>
      </c>
    </row>
  </sheetData>
  <dataValidations count="1">
    <dataValidation allowBlank="false" errorTitle="Erreur de saisie" operator="equal" promptTitle="Veuillez sélectionner Oui ou Non" showDropDown="false" showErrorMessage="true" showInputMessage="true" sqref="B3:B4" type="list">
      <formula1>#ref!</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LibreOffice/6.2.8.2.M1$Windows_X86_64 LibreOffice_project/ba352b96595e9b31d57a5fb2829eccca433f28f7</Application>
  <Company>Ministère de l'Agriculture et de l'Alimentation</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2024-10-30T16:10:37Z</dcterms:created>
  <dc:creator/>
  <dc:description/>
  <dc:language>fr-FR</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Ministère de l'Agriculture et de l'Alimentation</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