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RISE\10_Etudes\26_Filieres\12_Volailles\2026\SPIP_data_xls\"/>
    </mc:Choice>
  </mc:AlternateContent>
  <xr:revisionPtr revIDLastSave="0" documentId="13_ncr:1_{D8E8A880-2D8B-4F40-87D7-BDDEA58E21E4}" xr6:coauthVersionLast="47" xr6:coauthVersionMax="47" xr10:uidLastSave="{00000000-0000-0000-0000-000000000000}"/>
  <bookViews>
    <workbookView xWindow="1905" yWindow="1905" windowWidth="21600" windowHeight="11295" xr2:uid="{96B9572E-839D-450D-8838-8AD0545E9867}"/>
  </bookViews>
  <sheets>
    <sheet name="SAA" sheetId="6" r:id="rId1"/>
    <sheet name="DGAL" sheetId="1" r:id="rId2"/>
    <sheet name="Commerce_exterieur" sheetId="4" r:id="rId3"/>
    <sheet name="BIO" sheetId="2" r:id="rId4"/>
  </sheets>
  <definedNames>
    <definedName name="_xlnm._FilterDatabase" localSheetId="1" hidden="1">DGAL!$A$35:$I$45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5" i="1"/>
  <c r="H6" i="1"/>
  <c r="H7" i="1"/>
  <c r="H8" i="1"/>
  <c r="H9" i="1"/>
  <c r="H10" i="1"/>
  <c r="H11" i="1"/>
  <c r="H12" i="1"/>
  <c r="H13" i="1"/>
  <c r="H14" i="1"/>
  <c r="H5" i="1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B40" i="2"/>
  <c r="B39" i="2"/>
  <c r="B38" i="2"/>
  <c r="T26" i="2"/>
  <c r="T27" i="2"/>
  <c r="T28" i="2"/>
  <c r="T29" i="2"/>
  <c r="T30" i="2"/>
  <c r="T31" i="2"/>
  <c r="T32" i="2"/>
  <c r="T33" i="2"/>
  <c r="T34" i="2"/>
  <c r="T25" i="2"/>
  <c r="S9" i="2"/>
  <c r="S10" i="2"/>
  <c r="S11" i="2"/>
  <c r="S12" i="2"/>
  <c r="S13" i="2"/>
  <c r="S14" i="2"/>
  <c r="S15" i="2"/>
  <c r="S16" i="2"/>
  <c r="S17" i="2"/>
  <c r="S8" i="2"/>
  <c r="S26" i="2"/>
  <c r="S27" i="2"/>
  <c r="S28" i="2"/>
  <c r="S29" i="2"/>
  <c r="S30" i="2"/>
  <c r="S31" i="2"/>
  <c r="S32" i="2"/>
  <c r="S33" i="2"/>
  <c r="S34" i="2"/>
  <c r="S35" i="2"/>
  <c r="S36" i="2"/>
  <c r="S25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B37" i="2"/>
  <c r="B45" i="2" s="1"/>
  <c r="C37" i="2"/>
  <c r="C45" i="2" s="1"/>
  <c r="D37" i="2"/>
  <c r="D45" i="2" s="1"/>
  <c r="E37" i="2"/>
  <c r="E45" i="2" s="1"/>
  <c r="F37" i="2"/>
  <c r="F45" i="2" s="1"/>
  <c r="G37" i="2"/>
  <c r="G45" i="2" s="1"/>
  <c r="H37" i="2"/>
  <c r="H45" i="2" s="1"/>
  <c r="I37" i="2"/>
  <c r="J37" i="2"/>
  <c r="J45" i="2" s="1"/>
  <c r="K37" i="2"/>
  <c r="L37" i="2"/>
  <c r="M37" i="2"/>
  <c r="M45" i="2" s="1"/>
  <c r="N37" i="2"/>
  <c r="N45" i="2" s="1"/>
  <c r="O37" i="2"/>
  <c r="O45" i="2" s="1"/>
  <c r="P37" i="2"/>
  <c r="P45" i="2" s="1"/>
  <c r="Q37" i="2"/>
  <c r="Q45" i="2" s="1"/>
  <c r="R37" i="2"/>
  <c r="R45" i="2" s="1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I45" i="2"/>
  <c r="K45" i="2"/>
  <c r="L45" i="2"/>
</calcChain>
</file>

<file path=xl/sharedStrings.xml><?xml version="1.0" encoding="utf-8"?>
<sst xmlns="http://schemas.openxmlformats.org/spreadsheetml/2006/main" count="173" uniqueCount="80">
  <si>
    <t>ARDENNES</t>
  </si>
  <si>
    <t>AUBE</t>
  </si>
  <si>
    <t>BAS-RHIN</t>
  </si>
  <si>
    <t>HAUTE-MARNE</t>
  </si>
  <si>
    <t>HAUT-RHIN</t>
  </si>
  <si>
    <t>MARNE</t>
  </si>
  <si>
    <t>MEURTHE-ET-MOSELLE</t>
  </si>
  <si>
    <t>MEUSE</t>
  </si>
  <si>
    <t>MOSELLE</t>
  </si>
  <si>
    <t>VOSGES</t>
  </si>
  <si>
    <t>Département</t>
  </si>
  <si>
    <t>Nombre de bâtiments</t>
  </si>
  <si>
    <t>Nombre d'unités économiques et capacités des bâtiments de volailles pondeuses par département du Grand Est en 2026</t>
  </si>
  <si>
    <t>Grand Est</t>
  </si>
  <si>
    <t>Nombre d'établissements</t>
  </si>
  <si>
    <t>capacité (en milliers de têtes)</t>
  </si>
  <si>
    <t>totale</t>
  </si>
  <si>
    <t>moyenne
(par bâtiment)</t>
  </si>
  <si>
    <t>médiane
(par bâtiment)</t>
  </si>
  <si>
    <t>38 % des bâtiments concentre 86 % des capacités de poules pondeuses</t>
  </si>
  <si>
    <t>Classe de capacité</t>
  </si>
  <si>
    <t>part en nombre</t>
  </si>
  <si>
    <t>part en quantité</t>
  </si>
  <si>
    <t>Moins de 600 places</t>
  </si>
  <si>
    <t>600 à moins de 1500 places</t>
  </si>
  <si>
    <t>1500 à moins de 5000 places</t>
  </si>
  <si>
    <t>5000 à moins de 10000 places</t>
  </si>
  <si>
    <t>10000 à moins de 30000 places</t>
  </si>
  <si>
    <t>30000 places et plus</t>
  </si>
  <si>
    <t>Source : Base de données DGAL, traitements SRISE</t>
  </si>
  <si>
    <t>s</t>
  </si>
  <si>
    <t>Nombre de bâtiments et capacité (en milliers de têtes), par classes de capacité en 2026</t>
  </si>
  <si>
    <t>capacité</t>
  </si>
  <si>
    <t>Répartition de la capacité (en milliers de têtes), par classes de capacité et départements en 2026</t>
  </si>
  <si>
    <t>Départements</t>
  </si>
  <si>
    <t>Ensemble</t>
  </si>
  <si>
    <t>part du cheptel GE / national</t>
  </si>
  <si>
    <t>cheptel (AB + conversion)</t>
  </si>
  <si>
    <t>nombre d’exploitations</t>
  </si>
  <si>
    <t>part du GE / national</t>
  </si>
  <si>
    <t>France (hors DROM)</t>
  </si>
  <si>
    <t>Evolution du nombre de poules pondeuses en AB, par département du Grand Est</t>
  </si>
  <si>
    <t>Evolution du nombre d’exploitations avec poules pondeuses en AB, par département du Grand Est</t>
  </si>
  <si>
    <t>https://www.data.gouv.fr/datasets/historique-detaille-des-surfaces-cheptels-et-nombre-doperateurs-par-departement?resource_id=e5bd36a8-9cd8-48bd-8e41-92e49a44196d</t>
  </si>
  <si>
    <t>Source : AgenceBio</t>
  </si>
  <si>
    <t>Source : DGDDI</t>
  </si>
  <si>
    <t>TOTAL</t>
  </si>
  <si>
    <t>FRANCE HORS DROM</t>
  </si>
  <si>
    <t>part du GE</t>
  </si>
  <si>
    <t>Evolution 2010-2024 de la production d'œufs (en milliers) en Grand Est et part du national</t>
  </si>
  <si>
    <t>Nombre d'entreprises</t>
  </si>
  <si>
    <t>Nombre moyen de poules / exploitation en 2024</t>
  </si>
  <si>
    <t>Exportations de volailles vivantes et œufs du Grand Est par pays destinataires, en moyenne 2015-2025 et en 2025</t>
  </si>
  <si>
    <t>Valeur (millions €)</t>
  </si>
  <si>
    <t>Masse (tonnes)</t>
  </si>
  <si>
    <t>Rang (valeur)</t>
  </si>
  <si>
    <t>Rang (masse)</t>
  </si>
  <si>
    <t>valeur moyenne / kg</t>
  </si>
  <si>
    <t>Destinations</t>
  </si>
  <si>
    <t>Moyenne 2015-2025</t>
  </si>
  <si>
    <t>Belgique</t>
  </si>
  <si>
    <t>Allemagne</t>
  </si>
  <si>
    <t>Luxembourg</t>
  </si>
  <si>
    <t>Italie</t>
  </si>
  <si>
    <t>Suisse</t>
  </si>
  <si>
    <t>Pologne</t>
  </si>
  <si>
    <t>Autres destinations</t>
  </si>
  <si>
    <t>Origines</t>
  </si>
  <si>
    <t>Espagne</t>
  </si>
  <si>
    <t>Hongrie</t>
  </si>
  <si>
    <t>Autres origines</t>
  </si>
  <si>
    <t>Importations de volailles vivantes et œufs du Grand Est par pays d’origine, en moyenne 2015-2025 et en 2025</t>
  </si>
  <si>
    <t>https://lekiosque.finances.gouv.fr/site_fr/telechargement/telechargement_SGBD.asp</t>
  </si>
  <si>
    <t>part dans région</t>
  </si>
  <si>
    <t>Alsace</t>
  </si>
  <si>
    <t>Lorraine</t>
  </si>
  <si>
    <t>Champagne-Ardenne</t>
  </si>
  <si>
    <t>Année</t>
  </si>
  <si>
    <t>part en nombre de bâtiments</t>
  </si>
  <si>
    <t>part capacité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</si>
</sst>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b/>
      <sz val="20"/>
      <color theme="1"/>
      <name val="Marianne"/>
      <family val="3"/>
    </font>
    <font>
      <b/>
      <sz val="14"/>
      <color theme="1"/>
      <name val="Marianne"/>
      <family val="3"/>
    </font>
    <font>
      <i/>
      <sz val="11"/>
      <color theme="1"/>
      <name val="Marianne"/>
      <family val="3"/>
    </font>
    <font>
      <sz val="10"/>
      <name val="Arial"/>
      <family val="2"/>
    </font>
    <font>
      <b/>
      <sz val="10"/>
      <name val="Arial"/>
      <family val="2"/>
    </font>
    <font>
      <sz val="10"/>
      <name val="Marianne"/>
      <family val="3"/>
    </font>
    <font>
      <b/>
      <sz val="12"/>
      <name val="Marianne"/>
      <family val="3"/>
    </font>
    <font>
      <b/>
      <sz val="10"/>
      <name val="Marianne"/>
      <family val="3"/>
    </font>
    <font>
      <sz val="10"/>
      <color rgb="FF000080"/>
      <name val="Marianne"/>
      <family val="3"/>
    </font>
    <font>
      <i/>
      <sz val="10"/>
      <name val="Marianne"/>
      <family val="3"/>
    </font>
    <font>
      <i/>
      <sz val="10"/>
      <color rgb="FF0000FF"/>
      <name val="Marianne"/>
      <family val="3"/>
    </font>
    <font>
      <b/>
      <sz val="14"/>
      <name val="Marianne"/>
      <family val="3"/>
    </font>
    <font>
      <i/>
      <sz val="10"/>
      <color theme="1"/>
      <name val="Marianne"/>
      <family val="3"/>
    </font>
    <font>
      <b/>
      <sz val="13.5"/>
      <color theme="1"/>
      <name val="Calibri"/>
      <family val="2"/>
      <scheme val="minor"/>
    </font>
    <font>
      <sz val="10"/>
      <color theme="1"/>
      <name val="Marianne"/>
      <family val="3"/>
    </font>
    <font>
      <sz val="10"/>
      <color theme="4" tint="-0.499984740745262"/>
      <name val="Marianne"/>
      <family val="3"/>
    </font>
    <font>
      <u/>
      <sz val="11"/>
      <color theme="10"/>
      <name val="Calibri"/>
      <family val="2"/>
      <scheme val="minor"/>
    </font>
    <font>
      <sz val="10"/>
      <color theme="4"/>
      <name val="Marianne"/>
      <family val="3"/>
    </font>
    <font>
      <sz val="11"/>
      <color theme="4"/>
      <name val="Marianne"/>
      <family val="3"/>
    </font>
    <font>
      <b/>
      <sz val="11"/>
      <color theme="4"/>
      <name val="Marianne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7" fillId="0" borderId="0" applyFont="0" applyBorder="0" applyAlignment="0" applyProtection="0"/>
    <xf numFmtId="0" fontId="7" fillId="0" borderId="0" applyFont="0" applyBorder="0" applyAlignment="0" applyProtection="0"/>
    <xf numFmtId="0" fontId="7" fillId="0" borderId="0" applyFont="0" applyBorder="0" applyProtection="0">
      <alignment horizontal="left"/>
    </xf>
    <xf numFmtId="0" fontId="8" fillId="0" borderId="0" applyBorder="0" applyProtection="0">
      <alignment horizontal="left"/>
    </xf>
    <xf numFmtId="0" fontId="7" fillId="0" borderId="0" applyFont="0" applyBorder="0" applyAlignment="0" applyProtection="0"/>
    <xf numFmtId="0" fontId="8" fillId="0" borderId="0" applyBorder="0" applyAlignment="0" applyProtection="0"/>
    <xf numFmtId="0" fontId="7" fillId="0" borderId="0"/>
    <xf numFmtId="0" fontId="20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9" fontId="3" fillId="0" borderId="1" xfId="1" applyFont="1" applyBorder="1"/>
    <xf numFmtId="0" fontId="6" fillId="0" borderId="0" xfId="0" applyFont="1"/>
    <xf numFmtId="0" fontId="0" fillId="0" borderId="1" xfId="3" applyFont="1" applyBorder="1"/>
    <xf numFmtId="0" fontId="0" fillId="0" borderId="1" xfId="4" applyFont="1" applyBorder="1">
      <alignment horizontal="left"/>
    </xf>
    <xf numFmtId="0" fontId="8" fillId="0" borderId="1" xfId="5" applyBorder="1">
      <alignment horizontal="left"/>
    </xf>
    <xf numFmtId="164" fontId="0" fillId="0" borderId="1" xfId="6" applyNumberFormat="1" applyFont="1" applyBorder="1"/>
    <xf numFmtId="164" fontId="7" fillId="0" borderId="1" xfId="6" applyNumberFormat="1" applyBorder="1"/>
    <xf numFmtId="164" fontId="8" fillId="0" borderId="1" xfId="7" applyNumberFormat="1" applyBorder="1"/>
    <xf numFmtId="0" fontId="9" fillId="0" borderId="0" xfId="8" applyFont="1"/>
    <xf numFmtId="0" fontId="10" fillId="0" borderId="0" xfId="8" applyFont="1"/>
    <xf numFmtId="0" fontId="11" fillId="0" borderId="0" xfId="8" applyFont="1"/>
    <xf numFmtId="0" fontId="12" fillId="0" borderId="0" xfId="8" applyFont="1"/>
    <xf numFmtId="165" fontId="12" fillId="0" borderId="0" xfId="8" applyNumberFormat="1" applyFont="1"/>
    <xf numFmtId="164" fontId="9" fillId="0" borderId="0" xfId="8" applyNumberFormat="1" applyFont="1"/>
    <xf numFmtId="165" fontId="9" fillId="0" borderId="0" xfId="8" applyNumberFormat="1" applyFont="1"/>
    <xf numFmtId="0" fontId="13" fillId="0" borderId="0" xfId="8" applyFont="1"/>
    <xf numFmtId="0" fontId="14" fillId="0" borderId="0" xfId="8" applyFont="1"/>
    <xf numFmtId="0" fontId="15" fillId="0" borderId="0" xfId="8" applyFont="1"/>
    <xf numFmtId="0" fontId="16" fillId="0" borderId="0" xfId="0" applyFont="1"/>
    <xf numFmtId="10" fontId="3" fillId="0" borderId="0" xfId="0" applyNumberFormat="1" applyFont="1"/>
    <xf numFmtId="0" fontId="17" fillId="0" borderId="0" xfId="0" applyFont="1" applyAlignment="1">
      <alignment vertical="center"/>
    </xf>
    <xf numFmtId="0" fontId="9" fillId="0" borderId="1" xfId="8" applyFont="1" applyBorder="1"/>
    <xf numFmtId="0" fontId="11" fillId="0" borderId="1" xfId="8" applyFont="1" applyBorder="1"/>
    <xf numFmtId="0" fontId="18" fillId="0" borderId="1" xfId="0" applyFont="1" applyBorder="1"/>
    <xf numFmtId="3" fontId="9" fillId="0" borderId="1" xfId="8" applyNumberFormat="1" applyFont="1" applyBorder="1"/>
    <xf numFmtId="3" fontId="11" fillId="0" borderId="1" xfId="8" applyNumberFormat="1" applyFont="1" applyBorder="1"/>
    <xf numFmtId="0" fontId="19" fillId="0" borderId="0" xfId="8" applyFont="1"/>
    <xf numFmtId="3" fontId="19" fillId="0" borderId="0" xfId="8" applyNumberFormat="1" applyFont="1"/>
    <xf numFmtId="0" fontId="20" fillId="0" borderId="0" xfId="9"/>
    <xf numFmtId="0" fontId="21" fillId="0" borderId="0" xfId="8" applyFont="1"/>
    <xf numFmtId="9" fontId="21" fillId="0" borderId="0" xfId="1" applyFont="1"/>
    <xf numFmtId="3" fontId="12" fillId="0" borderId="0" xfId="8" applyNumberFormat="1" applyFont="1"/>
    <xf numFmtId="0" fontId="22" fillId="0" borderId="0" xfId="0" applyFont="1"/>
    <xf numFmtId="0" fontId="23" fillId="0" borderId="0" xfId="0" applyFont="1"/>
    <xf numFmtId="9" fontId="22" fillId="0" borderId="0" xfId="1" applyFont="1"/>
    <xf numFmtId="0" fontId="3" fillId="0" borderId="1" xfId="0" applyFont="1" applyBorder="1" applyAlignment="1">
      <alignment horizontal="center"/>
    </xf>
  </cellXfs>
  <cellStyles count="10">
    <cellStyle name="Catégorie de la table dynamique" xfId="4" xr:uid="{1067A6F4-25A9-465D-B4B8-373144C3DFF9}"/>
    <cellStyle name="Champ de la table dynamique" xfId="3" xr:uid="{BE5CA0AD-63C0-48C4-8659-D6F5DA556945}"/>
    <cellStyle name="Coin de la table dynamique" xfId="2" xr:uid="{885D8A06-2824-4C38-BFBF-CE64C6FD31B9}"/>
    <cellStyle name="Lien hypertexte" xfId="9" builtinId="8"/>
    <cellStyle name="Normal" xfId="0" builtinId="0"/>
    <cellStyle name="Normal 2" xfId="8" xr:uid="{A59873CF-135E-4904-9B4B-C5DD93DF5136}"/>
    <cellStyle name="Pourcentage" xfId="1" builtinId="5"/>
    <cellStyle name="Résultat de la table dynamique" xfId="7" xr:uid="{868E4BCA-BE41-462E-BF08-B75F3AF85EAA}"/>
    <cellStyle name="Titre de la table dynamique" xfId="5" xr:uid="{DB099A80-9136-4773-BA51-043A90050175}"/>
    <cellStyle name="Valeur de la table dynamique" xfId="6" xr:uid="{8CCBA3B0-C78A-498B-89D6-678CB8DCC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727336421314901E-2"/>
          <c:y val="3.3630890595806498E-2"/>
          <c:w val="0.88797633412479104"/>
          <c:h val="0.901183309113556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BIO!$A$44</c:f>
              <c:strCache>
                <c:ptCount val="1"/>
                <c:pt idx="0">
                  <c:v>cheptel (AB + conversion)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BIO!$B$42:$R$42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BIO!$B$44:$R$44</c:f>
              <c:numCache>
                <c:formatCode>0.0</c:formatCode>
                <c:ptCount val="17"/>
                <c:pt idx="0">
                  <c:v>35.106000000000002</c:v>
                </c:pt>
                <c:pt idx="1">
                  <c:v>44.057000000000002</c:v>
                </c:pt>
                <c:pt idx="2">
                  <c:v>44.023000000000003</c:v>
                </c:pt>
                <c:pt idx="3">
                  <c:v>53.533000000000001</c:v>
                </c:pt>
                <c:pt idx="4">
                  <c:v>63.671999999999997</c:v>
                </c:pt>
                <c:pt idx="5">
                  <c:v>93.201999999999998</c:v>
                </c:pt>
                <c:pt idx="6">
                  <c:v>118.598</c:v>
                </c:pt>
                <c:pt idx="7">
                  <c:v>198.398</c:v>
                </c:pt>
                <c:pt idx="8">
                  <c:v>230.49600000000001</c:v>
                </c:pt>
                <c:pt idx="9">
                  <c:v>418.91399999999999</c:v>
                </c:pt>
                <c:pt idx="10">
                  <c:v>566.64099999999996</c:v>
                </c:pt>
                <c:pt idx="11">
                  <c:v>593.95299999999997</c:v>
                </c:pt>
                <c:pt idx="12">
                  <c:v>619.09400000000005</c:v>
                </c:pt>
                <c:pt idx="13">
                  <c:v>779.24400000000003</c:v>
                </c:pt>
                <c:pt idx="14">
                  <c:v>807.27</c:v>
                </c:pt>
                <c:pt idx="15">
                  <c:v>787.61900000000003</c:v>
                </c:pt>
                <c:pt idx="16">
                  <c:v>746.5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8-4AC5-9E63-DE538DCEF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459916"/>
        <c:axId val="50377377"/>
      </c:barChart>
      <c:lineChart>
        <c:grouping val="standard"/>
        <c:varyColors val="0"/>
        <c:ser>
          <c:idx val="1"/>
          <c:order val="1"/>
          <c:tx>
            <c:strRef>
              <c:f>BIO!$A$43</c:f>
              <c:strCache>
                <c:ptCount val="1"/>
                <c:pt idx="0">
                  <c:v>nombre d’exploitations</c:v>
                </c:pt>
              </c:strCache>
            </c:strRef>
          </c:tx>
          <c:spPr>
            <a:ln w="0">
              <a:solidFill>
                <a:srgbClr val="004586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u="none" strike="noStrike">
                    <a:uFillTx/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numRef>
              <c:f>BIO!$B$42:$R$42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BIO!$B$43:$R$43</c:f>
              <c:numCache>
                <c:formatCode>General</c:formatCode>
                <c:ptCount val="17"/>
                <c:pt idx="0">
                  <c:v>24</c:v>
                </c:pt>
                <c:pt idx="1">
                  <c:v>35</c:v>
                </c:pt>
                <c:pt idx="2">
                  <c:v>32</c:v>
                </c:pt>
                <c:pt idx="3">
                  <c:v>43</c:v>
                </c:pt>
                <c:pt idx="4">
                  <c:v>48</c:v>
                </c:pt>
                <c:pt idx="5">
                  <c:v>58</c:v>
                </c:pt>
                <c:pt idx="6">
                  <c:v>63</c:v>
                </c:pt>
                <c:pt idx="7">
                  <c:v>69</c:v>
                </c:pt>
                <c:pt idx="8">
                  <c:v>78</c:v>
                </c:pt>
                <c:pt idx="9">
                  <c:v>82</c:v>
                </c:pt>
                <c:pt idx="10">
                  <c:v>93</c:v>
                </c:pt>
                <c:pt idx="11">
                  <c:v>108</c:v>
                </c:pt>
                <c:pt idx="12">
                  <c:v>112</c:v>
                </c:pt>
                <c:pt idx="13">
                  <c:v>130</c:v>
                </c:pt>
                <c:pt idx="14">
                  <c:v>138</c:v>
                </c:pt>
                <c:pt idx="15">
                  <c:v>137</c:v>
                </c:pt>
                <c:pt idx="1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8-4AC5-9E63-DE538DCEF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4542917"/>
        <c:axId val="18880175"/>
      </c:lineChart>
      <c:catAx>
        <c:axId val="174599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fr-FR"/>
          </a:p>
        </c:txPr>
        <c:crossAx val="50377377"/>
        <c:crosses val="autoZero"/>
        <c:auto val="1"/>
        <c:lblAlgn val="ctr"/>
        <c:lblOffset val="100"/>
        <c:noMultiLvlLbl val="0"/>
      </c:catAx>
      <c:valAx>
        <c:axId val="5037737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uFillTx/>
                    <a:latin typeface="Arial"/>
                  </a:rPr>
                  <a:t>Nombre de poules pondeuses (en milliers)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fr-FR"/>
          </a:p>
        </c:txPr>
        <c:crossAx val="17459916"/>
        <c:crossesAt val="1"/>
        <c:crossBetween val="between"/>
      </c:valAx>
      <c:catAx>
        <c:axId val="2454291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80175"/>
        <c:crosses val="autoZero"/>
        <c:auto val="1"/>
        <c:lblAlgn val="ctr"/>
        <c:lblOffset val="100"/>
        <c:noMultiLvlLbl val="0"/>
      </c:catAx>
      <c:valAx>
        <c:axId val="18880175"/>
        <c:scaling>
          <c:orientation val="minMax"/>
          <c:max val="140"/>
        </c:scaling>
        <c:delete val="0"/>
        <c:axPos val="r"/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fr-FR" sz="900" b="0" u="none" strike="noStrike">
                    <a:uFillTx/>
                    <a:latin typeface="Arial"/>
                  </a:rPr>
                  <a:t>Nombre d'exploitations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u="none" strike="noStrike">
                <a:uFillTx/>
                <a:latin typeface="Arial"/>
              </a:defRPr>
            </a:pPr>
            <a:endParaRPr lang="fr-FR"/>
          </a:p>
        </c:txPr>
        <c:crossAx val="24542917"/>
        <c:crosses val="max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8068584329142501"/>
          <c:y val="0.14884783059995799"/>
          <c:w val="0.19778123783573401"/>
          <c:h val="7.5778546712802805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uFillTx/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1165680</xdr:colOff>
      <xdr:row>47</xdr:row>
      <xdr:rowOff>63720</xdr:rowOff>
    </xdr:from>
    <xdr:ext cx="8642535" cy="51816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CE7116-A58B-4DAE-8A47-191F78B34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ekiosque.finances.gouv.fr/site_fr/telechargement/telechargement_SGBD.as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data.gouv.fr/datasets/historique-detaille-des-surfaces-cheptels-et-nombre-doperateurs-par-departement?resource_id=e5bd36a8-9cd8-48bd-8e41-92e49a44196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BE9E9-DACF-4F9C-BE8C-9392179F5A69}">
  <dimension ref="A2:D18"/>
  <sheetViews>
    <sheetView tabSelected="1" workbookViewId="0">
      <selection activeCell="E13" sqref="E13"/>
    </sheetView>
  </sheetViews>
  <sheetFormatPr baseColWidth="10" defaultRowHeight="18" x14ac:dyDescent="0.35"/>
  <cols>
    <col min="1" max="1" width="9.5703125" style="2" customWidth="1"/>
    <col min="2" max="16384" width="11.42578125" style="2"/>
  </cols>
  <sheetData>
    <row r="2" spans="1:4" s="1" customFormat="1" x14ac:dyDescent="0.35">
      <c r="A2" s="1" t="s">
        <v>49</v>
      </c>
    </row>
    <row r="3" spans="1:4" x14ac:dyDescent="0.35">
      <c r="A3" s="2" t="s">
        <v>77</v>
      </c>
      <c r="B3" s="2" t="s">
        <v>13</v>
      </c>
      <c r="C3" s="2" t="s">
        <v>47</v>
      </c>
      <c r="D3" s="2" t="s">
        <v>48</v>
      </c>
    </row>
    <row r="4" spans="1:4" x14ac:dyDescent="0.35">
      <c r="A4" s="2">
        <v>2010</v>
      </c>
      <c r="B4" s="2">
        <v>444675</v>
      </c>
      <c r="C4" s="2">
        <v>13005029</v>
      </c>
      <c r="D4" s="31">
        <v>3.4200000000000001E-2</v>
      </c>
    </row>
    <row r="5" spans="1:4" x14ac:dyDescent="0.35">
      <c r="A5" s="2">
        <v>2011</v>
      </c>
      <c r="B5" s="2">
        <v>458920</v>
      </c>
      <c r="C5" s="2">
        <v>12271868</v>
      </c>
      <c r="D5" s="31">
        <v>3.7400000000000003E-2</v>
      </c>
    </row>
    <row r="6" spans="1:4" x14ac:dyDescent="0.35">
      <c r="A6" s="2">
        <v>2012</v>
      </c>
      <c r="B6" s="2">
        <v>463004</v>
      </c>
      <c r="C6" s="2">
        <v>12436142</v>
      </c>
      <c r="D6" s="31">
        <v>3.7199999999999997E-2</v>
      </c>
    </row>
    <row r="7" spans="1:4" x14ac:dyDescent="0.35">
      <c r="A7" s="2">
        <v>2013</v>
      </c>
      <c r="B7" s="2">
        <v>499520</v>
      </c>
      <c r="C7" s="2">
        <v>14178562</v>
      </c>
      <c r="D7" s="31">
        <v>3.5200000000000002E-2</v>
      </c>
    </row>
    <row r="8" spans="1:4" x14ac:dyDescent="0.35">
      <c r="A8" s="2">
        <v>2014</v>
      </c>
      <c r="B8" s="2">
        <v>523600</v>
      </c>
      <c r="C8" s="2">
        <v>14393393</v>
      </c>
      <c r="D8" s="31">
        <v>3.6400000000000002E-2</v>
      </c>
    </row>
    <row r="9" spans="1:4" x14ac:dyDescent="0.35">
      <c r="A9" s="2">
        <v>2015</v>
      </c>
      <c r="B9" s="2">
        <v>564760</v>
      </c>
      <c r="C9" s="2">
        <v>14949005</v>
      </c>
      <c r="D9" s="31">
        <v>3.78E-2</v>
      </c>
    </row>
    <row r="10" spans="1:4" x14ac:dyDescent="0.35">
      <c r="A10" s="2">
        <v>2016</v>
      </c>
      <c r="B10" s="2">
        <v>580160</v>
      </c>
      <c r="C10" s="2">
        <v>14818626</v>
      </c>
      <c r="D10" s="31">
        <v>3.9199999999999999E-2</v>
      </c>
    </row>
    <row r="11" spans="1:4" x14ac:dyDescent="0.35">
      <c r="A11" s="2">
        <v>2017</v>
      </c>
      <c r="B11" s="2">
        <v>783720</v>
      </c>
      <c r="C11" s="2">
        <v>15301659</v>
      </c>
      <c r="D11" s="31">
        <v>5.1200000000000002E-2</v>
      </c>
    </row>
    <row r="12" spans="1:4" x14ac:dyDescent="0.35">
      <c r="A12" s="2">
        <v>2018</v>
      </c>
      <c r="B12" s="2">
        <v>816200</v>
      </c>
      <c r="C12" s="2">
        <v>14819129</v>
      </c>
      <c r="D12" s="31">
        <v>5.5100000000000003E-2</v>
      </c>
    </row>
    <row r="13" spans="1:4" x14ac:dyDescent="0.35">
      <c r="A13" s="2">
        <v>2019</v>
      </c>
      <c r="B13" s="2">
        <v>854560</v>
      </c>
      <c r="C13" s="2">
        <v>14572251</v>
      </c>
      <c r="D13" s="31">
        <v>5.8599999999999999E-2</v>
      </c>
    </row>
    <row r="14" spans="1:4" x14ac:dyDescent="0.35">
      <c r="A14" s="2">
        <v>2020</v>
      </c>
      <c r="B14" s="2">
        <v>897116</v>
      </c>
      <c r="C14" s="2">
        <v>14803980</v>
      </c>
      <c r="D14" s="31">
        <v>6.0600000000000001E-2</v>
      </c>
    </row>
    <row r="15" spans="1:4" x14ac:dyDescent="0.35">
      <c r="A15" s="2">
        <v>2021</v>
      </c>
      <c r="B15" s="2">
        <v>897116</v>
      </c>
      <c r="C15" s="2">
        <v>15396426</v>
      </c>
      <c r="D15" s="31">
        <v>5.8299999999999998E-2</v>
      </c>
    </row>
    <row r="16" spans="1:4" x14ac:dyDescent="0.35">
      <c r="A16" s="2">
        <v>2022</v>
      </c>
      <c r="B16" s="2">
        <v>897116</v>
      </c>
      <c r="C16" s="2">
        <v>15479596</v>
      </c>
      <c r="D16" s="31">
        <v>5.8000000000000003E-2</v>
      </c>
    </row>
    <row r="17" spans="1:4" x14ac:dyDescent="0.35">
      <c r="A17" s="2">
        <v>2023</v>
      </c>
      <c r="B17" s="2">
        <v>893345</v>
      </c>
      <c r="C17" s="2">
        <v>15364339</v>
      </c>
      <c r="D17" s="31">
        <v>5.8099999999999999E-2</v>
      </c>
    </row>
    <row r="18" spans="1:4" x14ac:dyDescent="0.35">
      <c r="A18" s="2">
        <v>2024</v>
      </c>
      <c r="B18" s="2">
        <v>894589</v>
      </c>
      <c r="C18" s="2">
        <v>15402367</v>
      </c>
      <c r="D18" s="31">
        <v>5.8099999999999999E-2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C90CB-D6CD-41F0-A408-1586EA75D8C0}">
  <dimension ref="A2:J47"/>
  <sheetViews>
    <sheetView workbookViewId="0">
      <selection activeCell="A17" sqref="A17"/>
    </sheetView>
  </sheetViews>
  <sheetFormatPr baseColWidth="10" defaultColWidth="29.5703125" defaultRowHeight="18" x14ac:dyDescent="0.35"/>
  <cols>
    <col min="1" max="1" width="29.5703125" style="2"/>
    <col min="2" max="2" width="25.5703125" style="2" customWidth="1"/>
    <col min="3" max="3" width="28.7109375" style="2" customWidth="1"/>
    <col min="4" max="4" width="24.7109375" style="2" customWidth="1"/>
    <col min="5" max="5" width="18.140625" style="2" bestFit="1" customWidth="1"/>
    <col min="6" max="7" width="16.140625" style="2" bestFit="1" customWidth="1"/>
    <col min="8" max="16384" width="29.5703125" style="2"/>
  </cols>
  <sheetData>
    <row r="2" spans="1:10" ht="21.75" x14ac:dyDescent="0.4">
      <c r="A2" s="11" t="s">
        <v>12</v>
      </c>
    </row>
    <row r="3" spans="1:10" x14ac:dyDescent="0.35">
      <c r="E3" s="47" t="s">
        <v>15</v>
      </c>
      <c r="F3" s="47"/>
      <c r="G3" s="47"/>
    </row>
    <row r="4" spans="1:10" ht="36" x14ac:dyDescent="0.35">
      <c r="A4" s="3" t="s">
        <v>10</v>
      </c>
      <c r="B4" s="7" t="s">
        <v>50</v>
      </c>
      <c r="C4" s="7" t="s">
        <v>14</v>
      </c>
      <c r="D4" s="7" t="s">
        <v>11</v>
      </c>
      <c r="E4" s="7" t="s">
        <v>16</v>
      </c>
      <c r="F4" s="8" t="s">
        <v>17</v>
      </c>
      <c r="G4" s="8" t="s">
        <v>18</v>
      </c>
      <c r="H4" s="44" t="s">
        <v>78</v>
      </c>
      <c r="I4" s="44" t="s">
        <v>79</v>
      </c>
    </row>
    <row r="5" spans="1:10" x14ac:dyDescent="0.35">
      <c r="A5" s="3" t="s">
        <v>0</v>
      </c>
      <c r="B5" s="3">
        <v>30</v>
      </c>
      <c r="C5" s="3">
        <v>30</v>
      </c>
      <c r="D5" s="3">
        <v>44</v>
      </c>
      <c r="E5" s="4">
        <v>736.31799999999998</v>
      </c>
      <c r="F5" s="4">
        <v>16.734500000000001</v>
      </c>
      <c r="G5" s="4">
        <v>11.3</v>
      </c>
      <c r="H5" s="46">
        <f>D5/$D$15</f>
        <v>9.6491228070175433E-2</v>
      </c>
      <c r="I5" s="46">
        <f>E5/$E$15</f>
        <v>0.12346651561964993</v>
      </c>
      <c r="J5" s="32"/>
    </row>
    <row r="6" spans="1:10" x14ac:dyDescent="0.35">
      <c r="A6" s="3" t="s">
        <v>1</v>
      </c>
      <c r="B6" s="3">
        <v>14</v>
      </c>
      <c r="C6" s="3">
        <v>15</v>
      </c>
      <c r="D6" s="3">
        <v>21</v>
      </c>
      <c r="E6" s="4">
        <v>224.768</v>
      </c>
      <c r="F6" s="4">
        <v>10.703238095238101</v>
      </c>
      <c r="G6" s="4">
        <v>0.6</v>
      </c>
      <c r="H6" s="46">
        <f t="shared" ref="H6:H14" si="0">D6/$D$15</f>
        <v>4.6052631578947366E-2</v>
      </c>
      <c r="I6" s="46">
        <f t="shared" ref="I6:I14" si="1">E6/$E$15</f>
        <v>3.7689316005852735E-2</v>
      </c>
    </row>
    <row r="7" spans="1:10" x14ac:dyDescent="0.35">
      <c r="A7" s="3" t="s">
        <v>5</v>
      </c>
      <c r="B7" s="3">
        <v>36</v>
      </c>
      <c r="C7" s="3">
        <v>37</v>
      </c>
      <c r="D7" s="3">
        <v>56</v>
      </c>
      <c r="E7" s="4">
        <v>721.12300000000005</v>
      </c>
      <c r="F7" s="4">
        <v>12.8771964285714</v>
      </c>
      <c r="G7" s="4">
        <v>9.1690000000000005</v>
      </c>
      <c r="H7" s="46">
        <f t="shared" si="0"/>
        <v>0.12280701754385964</v>
      </c>
      <c r="I7" s="46">
        <f t="shared" si="1"/>
        <v>0.12091860329801637</v>
      </c>
    </row>
    <row r="8" spans="1:10" x14ac:dyDescent="0.35">
      <c r="A8" s="3" t="s">
        <v>3</v>
      </c>
      <c r="B8" s="3">
        <v>30</v>
      </c>
      <c r="C8" s="3">
        <v>30</v>
      </c>
      <c r="D8" s="3">
        <v>43</v>
      </c>
      <c r="E8" s="4">
        <v>411.77699999999999</v>
      </c>
      <c r="F8" s="4">
        <v>9.5762093023255801</v>
      </c>
      <c r="G8" s="4">
        <v>6</v>
      </c>
      <c r="H8" s="46">
        <f t="shared" si="0"/>
        <v>9.4298245614035089E-2</v>
      </c>
      <c r="I8" s="46">
        <f t="shared" si="1"/>
        <v>6.904716630900315E-2</v>
      </c>
    </row>
    <row r="9" spans="1:10" x14ac:dyDescent="0.35">
      <c r="A9" s="3" t="s">
        <v>6</v>
      </c>
      <c r="B9" s="3">
        <v>26</v>
      </c>
      <c r="C9" s="3">
        <v>26</v>
      </c>
      <c r="D9" s="3">
        <v>41</v>
      </c>
      <c r="E9" s="4">
        <v>498.15</v>
      </c>
      <c r="F9" s="4">
        <v>12.15</v>
      </c>
      <c r="G9" s="4">
        <v>2.8</v>
      </c>
      <c r="H9" s="46">
        <f t="shared" si="0"/>
        <v>8.9912280701754388E-2</v>
      </c>
      <c r="I9" s="46">
        <f t="shared" si="1"/>
        <v>8.3530274631244392E-2</v>
      </c>
    </row>
    <row r="10" spans="1:10" x14ac:dyDescent="0.35">
      <c r="A10" s="3" t="s">
        <v>7</v>
      </c>
      <c r="B10" s="3">
        <v>15</v>
      </c>
      <c r="C10" s="3">
        <v>15</v>
      </c>
      <c r="D10" s="3">
        <v>27</v>
      </c>
      <c r="E10" s="4">
        <v>594.84</v>
      </c>
      <c r="F10" s="4">
        <v>22.031111111111102</v>
      </c>
      <c r="G10" s="4">
        <v>6</v>
      </c>
      <c r="H10" s="46">
        <f t="shared" si="0"/>
        <v>5.921052631578947E-2</v>
      </c>
      <c r="I10" s="46">
        <f t="shared" si="1"/>
        <v>9.9743347509082439E-2</v>
      </c>
    </row>
    <row r="11" spans="1:10" x14ac:dyDescent="0.35">
      <c r="A11" s="3" t="s">
        <v>8</v>
      </c>
      <c r="B11" s="3">
        <v>49</v>
      </c>
      <c r="C11" s="3">
        <v>50</v>
      </c>
      <c r="D11" s="3">
        <v>66</v>
      </c>
      <c r="E11" s="4">
        <v>745.47299999999996</v>
      </c>
      <c r="F11" s="4">
        <v>11.2950454545455</v>
      </c>
      <c r="G11" s="4">
        <v>2.5</v>
      </c>
      <c r="H11" s="46">
        <f t="shared" si="0"/>
        <v>0.14473684210526316</v>
      </c>
      <c r="I11" s="46">
        <f t="shared" si="1"/>
        <v>0.12500163488944624</v>
      </c>
    </row>
    <row r="12" spans="1:10" x14ac:dyDescent="0.35">
      <c r="A12" s="3" t="s">
        <v>2</v>
      </c>
      <c r="B12" s="3">
        <v>54</v>
      </c>
      <c r="C12" s="3">
        <v>54</v>
      </c>
      <c r="D12" s="3">
        <v>87</v>
      </c>
      <c r="E12" s="4">
        <v>1708.125</v>
      </c>
      <c r="F12" s="4">
        <v>19.633620689655199</v>
      </c>
      <c r="G12" s="4">
        <v>9</v>
      </c>
      <c r="H12" s="46">
        <f t="shared" si="0"/>
        <v>0.19078947368421054</v>
      </c>
      <c r="I12" s="46">
        <f t="shared" si="1"/>
        <v>0.28642005491216366</v>
      </c>
    </row>
    <row r="13" spans="1:10" x14ac:dyDescent="0.35">
      <c r="A13" s="3" t="s">
        <v>4</v>
      </c>
      <c r="B13" s="3">
        <v>24</v>
      </c>
      <c r="C13" s="3">
        <v>24</v>
      </c>
      <c r="D13" s="3">
        <v>36</v>
      </c>
      <c r="E13" s="4">
        <v>214.88200000000001</v>
      </c>
      <c r="F13" s="4">
        <v>5.9689444444444399</v>
      </c>
      <c r="G13" s="4">
        <v>3.25</v>
      </c>
      <c r="H13" s="46">
        <f t="shared" si="0"/>
        <v>7.8947368421052627E-2</v>
      </c>
      <c r="I13" s="46">
        <f t="shared" si="1"/>
        <v>3.6031621947829086E-2</v>
      </c>
    </row>
    <row r="14" spans="1:10" x14ac:dyDescent="0.35">
      <c r="A14" s="3" t="s">
        <v>9</v>
      </c>
      <c r="B14" s="3">
        <v>29</v>
      </c>
      <c r="C14" s="3">
        <v>29</v>
      </c>
      <c r="D14" s="3">
        <v>35</v>
      </c>
      <c r="E14" s="4">
        <v>108.25</v>
      </c>
      <c r="F14" s="4">
        <v>3.0928571428571399</v>
      </c>
      <c r="G14" s="4">
        <v>1</v>
      </c>
      <c r="H14" s="46">
        <f t="shared" si="0"/>
        <v>7.6754385964912283E-2</v>
      </c>
      <c r="I14" s="46">
        <f t="shared" si="1"/>
        <v>1.8151464877711947E-2</v>
      </c>
    </row>
    <row r="15" spans="1:10" s="1" customFormat="1" x14ac:dyDescent="0.35">
      <c r="A15" s="5" t="s">
        <v>13</v>
      </c>
      <c r="B15" s="5"/>
      <c r="C15" s="5">
        <v>310</v>
      </c>
      <c r="D15" s="5">
        <v>456</v>
      </c>
      <c r="E15" s="6">
        <v>5963.7060000000001</v>
      </c>
      <c r="F15" s="6">
        <v>13.0783</v>
      </c>
      <c r="G15" s="6">
        <v>6</v>
      </c>
      <c r="H15" s="44"/>
      <c r="I15" s="45"/>
    </row>
    <row r="16" spans="1:10" x14ac:dyDescent="0.35">
      <c r="A16" s="13" t="s">
        <v>29</v>
      </c>
    </row>
    <row r="18" spans="1:8" ht="21.75" x14ac:dyDescent="0.4">
      <c r="A18" s="11" t="s">
        <v>31</v>
      </c>
    </row>
    <row r="19" spans="1:8" x14ac:dyDescent="0.35">
      <c r="A19" s="3" t="s">
        <v>20</v>
      </c>
      <c r="B19" s="3" t="s">
        <v>11</v>
      </c>
      <c r="C19" s="3" t="s">
        <v>32</v>
      </c>
      <c r="D19" s="3" t="s">
        <v>21</v>
      </c>
      <c r="E19" s="3" t="s">
        <v>22</v>
      </c>
      <c r="G19" s="3"/>
      <c r="H19" s="3"/>
    </row>
    <row r="20" spans="1:8" x14ac:dyDescent="0.35">
      <c r="A20" s="3" t="s">
        <v>23</v>
      </c>
      <c r="B20" s="3">
        <v>76</v>
      </c>
      <c r="C20" s="3">
        <v>26.943000000000001</v>
      </c>
      <c r="D20" s="12">
        <v>0.16666666666666666</v>
      </c>
      <c r="E20" s="12">
        <v>4.5178283436507431E-3</v>
      </c>
      <c r="F20" s="3"/>
    </row>
    <row r="21" spans="1:8" x14ac:dyDescent="0.35">
      <c r="A21" s="3" t="s">
        <v>24</v>
      </c>
      <c r="B21" s="3">
        <v>52</v>
      </c>
      <c r="C21" s="3">
        <v>45.91</v>
      </c>
      <c r="D21" s="12">
        <v>0.11403508771929824</v>
      </c>
      <c r="E21" s="12">
        <v>7.698233279776031E-3</v>
      </c>
      <c r="F21" s="3"/>
    </row>
    <row r="22" spans="1:8" x14ac:dyDescent="0.35">
      <c r="A22" s="3" t="s">
        <v>25</v>
      </c>
      <c r="B22" s="3">
        <v>72</v>
      </c>
      <c r="C22" s="3">
        <v>205.03</v>
      </c>
      <c r="D22" s="12">
        <v>0.15789473684210525</v>
      </c>
      <c r="E22" s="12">
        <v>3.4379629042746239E-2</v>
      </c>
      <c r="F22" s="3"/>
    </row>
    <row r="23" spans="1:8" x14ac:dyDescent="0.35">
      <c r="A23" s="3" t="s">
        <v>26</v>
      </c>
      <c r="B23" s="3">
        <v>83</v>
      </c>
      <c r="C23" s="3">
        <v>556.71799999999996</v>
      </c>
      <c r="D23" s="12">
        <v>0.18201754385964913</v>
      </c>
      <c r="E23" s="12">
        <v>9.3351013614688574E-2</v>
      </c>
      <c r="F23" s="3"/>
    </row>
    <row r="24" spans="1:8" x14ac:dyDescent="0.35">
      <c r="A24" s="3" t="s">
        <v>27</v>
      </c>
      <c r="B24" s="3">
        <v>103</v>
      </c>
      <c r="C24" s="3">
        <v>1579.5730000000001</v>
      </c>
      <c r="D24" s="12">
        <v>0.22587719298245615</v>
      </c>
      <c r="E24" s="12">
        <v>0.26486433100491541</v>
      </c>
      <c r="F24" s="3"/>
    </row>
    <row r="25" spans="1:8" x14ac:dyDescent="0.35">
      <c r="A25" s="3" t="s">
        <v>28</v>
      </c>
      <c r="B25" s="3">
        <v>70</v>
      </c>
      <c r="C25" s="3">
        <v>3549.5320000000002</v>
      </c>
      <c r="D25" s="12">
        <v>0.15350877192982457</v>
      </c>
      <c r="E25" s="12">
        <v>0.595188964714223</v>
      </c>
      <c r="F25" s="3"/>
    </row>
    <row r="26" spans="1:8" s="1" customFormat="1" x14ac:dyDescent="0.35">
      <c r="A26" s="5" t="s">
        <v>13</v>
      </c>
      <c r="B26" s="5">
        <v>456</v>
      </c>
      <c r="C26" s="6">
        <v>5963.7060000000001</v>
      </c>
      <c r="D26" s="5"/>
      <c r="E26" s="5"/>
    </row>
    <row r="27" spans="1:8" x14ac:dyDescent="0.35">
      <c r="A27" s="13" t="s">
        <v>29</v>
      </c>
      <c r="C27" s="10"/>
    </row>
    <row r="28" spans="1:8" x14ac:dyDescent="0.35">
      <c r="C28" s="10"/>
    </row>
    <row r="29" spans="1:8" ht="30.75" x14ac:dyDescent="0.55000000000000004">
      <c r="A29" s="9" t="s">
        <v>19</v>
      </c>
    </row>
    <row r="34" spans="1:9" ht="21.75" x14ac:dyDescent="0.4">
      <c r="A34" s="11" t="s">
        <v>33</v>
      </c>
    </row>
    <row r="35" spans="1:9" customFormat="1" x14ac:dyDescent="0.35">
      <c r="A35" s="14" t="s">
        <v>34</v>
      </c>
      <c r="B35" s="15" t="s">
        <v>23</v>
      </c>
      <c r="C35" s="15" t="s">
        <v>24</v>
      </c>
      <c r="D35" s="15" t="s">
        <v>25</v>
      </c>
      <c r="E35" s="15" t="s">
        <v>26</v>
      </c>
      <c r="F35" s="15" t="s">
        <v>27</v>
      </c>
      <c r="G35" s="15" t="s">
        <v>28</v>
      </c>
      <c r="H35" s="16" t="s">
        <v>35</v>
      </c>
      <c r="I35" s="2"/>
    </row>
    <row r="36" spans="1:9" customFormat="1" x14ac:dyDescent="0.35">
      <c r="A36" s="15" t="s">
        <v>0</v>
      </c>
      <c r="B36" s="17" t="s">
        <v>30</v>
      </c>
      <c r="C36" s="17" t="s">
        <v>30</v>
      </c>
      <c r="D36" s="17">
        <v>15.55</v>
      </c>
      <c r="E36" s="17">
        <v>74.069999999999993</v>
      </c>
      <c r="F36" s="17">
        <v>183.6</v>
      </c>
      <c r="G36" s="18">
        <v>459.99799999999999</v>
      </c>
      <c r="H36" s="19">
        <v>736.31799999999998</v>
      </c>
      <c r="I36" s="2"/>
    </row>
    <row r="37" spans="1:9" customFormat="1" x14ac:dyDescent="0.35">
      <c r="A37" s="15" t="s">
        <v>1</v>
      </c>
      <c r="B37" s="17" t="s">
        <v>30</v>
      </c>
      <c r="C37" s="17" t="s">
        <v>30</v>
      </c>
      <c r="D37" s="17"/>
      <c r="E37" s="17"/>
      <c r="F37" s="17">
        <v>70.8</v>
      </c>
      <c r="G37" s="18">
        <v>149.99799999999999</v>
      </c>
      <c r="H37" s="19">
        <v>224.768</v>
      </c>
      <c r="I37" s="2"/>
    </row>
    <row r="38" spans="1:9" customFormat="1" x14ac:dyDescent="0.35">
      <c r="A38" s="15" t="s">
        <v>2</v>
      </c>
      <c r="B38" s="17">
        <v>2.65</v>
      </c>
      <c r="C38" s="17">
        <v>8.8800000000000008</v>
      </c>
      <c r="D38" s="17">
        <v>23.85</v>
      </c>
      <c r="E38" s="17">
        <v>119.7</v>
      </c>
      <c r="F38" s="17">
        <v>340.16500000000002</v>
      </c>
      <c r="G38" s="18">
        <v>1212.8800000000001</v>
      </c>
      <c r="H38" s="19">
        <v>1708.125</v>
      </c>
      <c r="I38" s="2"/>
    </row>
    <row r="39" spans="1:9" customFormat="1" x14ac:dyDescent="0.35">
      <c r="A39" s="15" t="s">
        <v>4</v>
      </c>
      <c r="B39" s="17" t="s">
        <v>30</v>
      </c>
      <c r="C39" s="17">
        <v>4.76</v>
      </c>
      <c r="D39" s="17">
        <v>24.38</v>
      </c>
      <c r="E39" s="17">
        <v>69.98</v>
      </c>
      <c r="F39" s="17">
        <v>73.504000000000005</v>
      </c>
      <c r="G39" s="18" t="s">
        <v>30</v>
      </c>
      <c r="H39" s="19">
        <v>214.88200000000001</v>
      </c>
      <c r="I39" s="2"/>
    </row>
    <row r="40" spans="1:9" customFormat="1" x14ac:dyDescent="0.35">
      <c r="A40" s="15" t="s">
        <v>3</v>
      </c>
      <c r="B40" s="17">
        <v>1.55</v>
      </c>
      <c r="C40" s="17" t="s">
        <v>30</v>
      </c>
      <c r="D40" s="17">
        <v>14.28</v>
      </c>
      <c r="E40" s="17">
        <v>100.35</v>
      </c>
      <c r="F40" s="17">
        <v>224.19800000000001</v>
      </c>
      <c r="G40" s="18" t="s">
        <v>30</v>
      </c>
      <c r="H40" s="19">
        <v>411.77699999999999</v>
      </c>
      <c r="I40" s="2"/>
    </row>
    <row r="41" spans="1:9" customFormat="1" x14ac:dyDescent="0.35">
      <c r="A41" s="15" t="s">
        <v>5</v>
      </c>
      <c r="B41" s="17" t="s">
        <v>30</v>
      </c>
      <c r="C41" s="17" t="s">
        <v>30</v>
      </c>
      <c r="D41" s="17">
        <v>29.5</v>
      </c>
      <c r="E41" s="17">
        <v>75.337999999999994</v>
      </c>
      <c r="F41" s="17">
        <v>283.55599999999998</v>
      </c>
      <c r="G41" s="18">
        <v>329.99900000000002</v>
      </c>
      <c r="H41" s="19">
        <v>721.12300000000005</v>
      </c>
      <c r="I41" s="2"/>
    </row>
    <row r="42" spans="1:9" customFormat="1" x14ac:dyDescent="0.35">
      <c r="A42" s="15" t="s">
        <v>6</v>
      </c>
      <c r="B42" s="17" t="s">
        <v>30</v>
      </c>
      <c r="C42" s="17">
        <v>10.35</v>
      </c>
      <c r="D42" s="17">
        <v>32.44</v>
      </c>
      <c r="E42" s="17" t="s">
        <v>30</v>
      </c>
      <c r="F42" s="17">
        <v>78.599999999999994</v>
      </c>
      <c r="G42" s="18">
        <v>360.2</v>
      </c>
      <c r="H42" s="19">
        <v>498.15</v>
      </c>
      <c r="I42" s="2"/>
    </row>
    <row r="43" spans="1:9" customFormat="1" x14ac:dyDescent="0.35">
      <c r="A43" s="15" t="s">
        <v>7</v>
      </c>
      <c r="B43" s="17" t="s">
        <v>30</v>
      </c>
      <c r="C43" s="17" t="s">
        <v>30</v>
      </c>
      <c r="D43" s="17">
        <v>11</v>
      </c>
      <c r="E43" s="17">
        <v>68.88</v>
      </c>
      <c r="F43" s="17">
        <v>47.6</v>
      </c>
      <c r="G43" s="18">
        <v>466.16</v>
      </c>
      <c r="H43" s="19">
        <v>594.84</v>
      </c>
      <c r="I43" s="2"/>
    </row>
    <row r="44" spans="1:9" customFormat="1" x14ac:dyDescent="0.35">
      <c r="A44" s="15" t="s">
        <v>8</v>
      </c>
      <c r="B44" s="17">
        <v>6.8949999999999996</v>
      </c>
      <c r="C44" s="17">
        <v>7.6</v>
      </c>
      <c r="D44" s="17">
        <v>30.13</v>
      </c>
      <c r="E44" s="17">
        <v>29</v>
      </c>
      <c r="F44" s="17">
        <v>211.55</v>
      </c>
      <c r="G44" s="18">
        <v>460.298</v>
      </c>
      <c r="H44" s="19">
        <v>745.47299999999996</v>
      </c>
      <c r="I44" s="2"/>
    </row>
    <row r="45" spans="1:9" customFormat="1" x14ac:dyDescent="0.35">
      <c r="A45" s="15" t="s">
        <v>9</v>
      </c>
      <c r="B45" s="17" t="s">
        <v>30</v>
      </c>
      <c r="C45" s="18">
        <v>8.67</v>
      </c>
      <c r="D45" s="18">
        <v>23.9</v>
      </c>
      <c r="E45" s="18" t="s">
        <v>30</v>
      </c>
      <c r="F45" s="18">
        <v>66</v>
      </c>
      <c r="G45" s="18"/>
      <c r="H45" s="19">
        <v>108.25</v>
      </c>
      <c r="I45" s="2"/>
    </row>
    <row r="46" spans="1:9" customFormat="1" x14ac:dyDescent="0.35">
      <c r="A46" s="16" t="s">
        <v>13</v>
      </c>
      <c r="B46" s="19">
        <v>26.943000000000001</v>
      </c>
      <c r="C46" s="19">
        <v>45.91</v>
      </c>
      <c r="D46" s="19">
        <v>205.03</v>
      </c>
      <c r="E46" s="19">
        <v>556.71799999999996</v>
      </c>
      <c r="F46" s="19">
        <v>1579.5730000000001</v>
      </c>
      <c r="G46" s="19">
        <v>3549.5320000000002</v>
      </c>
      <c r="H46" s="19">
        <v>5963.7060000000001</v>
      </c>
      <c r="I46" s="2"/>
    </row>
    <row r="47" spans="1:9" x14ac:dyDescent="0.35">
      <c r="A47" s="13" t="s">
        <v>29</v>
      </c>
    </row>
  </sheetData>
  <sortState xmlns:xlrd2="http://schemas.microsoft.com/office/spreadsheetml/2017/richdata2" ref="A36:I45">
    <sortCondition ref="I36:I45"/>
  </sortState>
  <mergeCells count="1">
    <mergeCell ref="E3:G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7CF9-CBB1-4517-ABF8-AAEE7F9755F6}">
  <dimension ref="A2:K31"/>
  <sheetViews>
    <sheetView topLeftCell="A5" zoomScaleNormal="100" workbookViewId="0">
      <selection activeCell="G18" sqref="G18:I19"/>
    </sheetView>
  </sheetViews>
  <sheetFormatPr baseColWidth="10" defaultRowHeight="18" x14ac:dyDescent="0.35"/>
  <cols>
    <col min="1" max="1" width="17.5703125" style="2" customWidth="1"/>
    <col min="2" max="6" width="22.42578125" style="2" bestFit="1" customWidth="1"/>
    <col min="7" max="7" width="19.85546875" style="2" bestFit="1" customWidth="1"/>
    <col min="8" max="8" width="16.85546875" style="2" bestFit="1" customWidth="1"/>
    <col min="9" max="9" width="14.5703125" style="2" bestFit="1" customWidth="1"/>
    <col min="10" max="10" width="14.7109375" style="2" bestFit="1" customWidth="1"/>
    <col min="11" max="11" width="22.28515625" style="2" bestFit="1" customWidth="1"/>
    <col min="12" max="16384" width="11.42578125" style="2"/>
  </cols>
  <sheetData>
    <row r="2" spans="1:11" s="13" customFormat="1" x14ac:dyDescent="0.35">
      <c r="A2" s="30" t="s">
        <v>45</v>
      </c>
    </row>
    <row r="3" spans="1:11" x14ac:dyDescent="0.35">
      <c r="A3" s="40" t="s">
        <v>72</v>
      </c>
    </row>
    <row r="5" spans="1:11" s="9" customFormat="1" ht="30.75" x14ac:dyDescent="0.55000000000000004">
      <c r="A5" s="9" t="s">
        <v>52</v>
      </c>
    </row>
    <row r="7" spans="1:11" s="1" customFormat="1" x14ac:dyDescent="0.35">
      <c r="A7" s="5"/>
      <c r="B7" s="5" t="s">
        <v>53</v>
      </c>
      <c r="C7" s="5" t="s">
        <v>54</v>
      </c>
      <c r="D7" s="5" t="s">
        <v>55</v>
      </c>
      <c r="E7" s="5" t="s">
        <v>56</v>
      </c>
      <c r="F7" s="5" t="s">
        <v>57</v>
      </c>
      <c r="G7" s="5" t="s">
        <v>53</v>
      </c>
      <c r="H7" s="5" t="s">
        <v>54</v>
      </c>
      <c r="I7" s="5" t="s">
        <v>55</v>
      </c>
      <c r="J7" s="5" t="s">
        <v>56</v>
      </c>
      <c r="K7" s="5" t="s">
        <v>57</v>
      </c>
    </row>
    <row r="8" spans="1:11" s="1" customFormat="1" x14ac:dyDescent="0.35">
      <c r="A8" s="5" t="s">
        <v>58</v>
      </c>
      <c r="B8" s="5" t="s">
        <v>59</v>
      </c>
      <c r="C8" s="5" t="s">
        <v>59</v>
      </c>
      <c r="D8" s="5" t="s">
        <v>59</v>
      </c>
      <c r="E8" s="5" t="s">
        <v>59</v>
      </c>
      <c r="F8" s="5" t="s">
        <v>59</v>
      </c>
      <c r="G8" s="5">
        <v>2025</v>
      </c>
      <c r="H8" s="5">
        <v>2025</v>
      </c>
      <c r="I8" s="5">
        <v>2025</v>
      </c>
      <c r="J8" s="5">
        <v>2025</v>
      </c>
      <c r="K8" s="5">
        <v>2025</v>
      </c>
    </row>
    <row r="9" spans="1:11" x14ac:dyDescent="0.35">
      <c r="A9" s="3" t="s">
        <v>60</v>
      </c>
      <c r="B9" s="3">
        <v>17.113240454545501</v>
      </c>
      <c r="C9" s="3">
        <v>16725.620545454502</v>
      </c>
      <c r="D9" s="3">
        <v>1</v>
      </c>
      <c r="E9" s="3">
        <v>1</v>
      </c>
      <c r="F9" s="3">
        <v>1.02317521840445</v>
      </c>
      <c r="G9" s="3">
        <v>18.811430000000001</v>
      </c>
      <c r="H9" s="3">
        <v>16132.148999999999</v>
      </c>
      <c r="I9" s="3">
        <v>1</v>
      </c>
      <c r="J9" s="3">
        <v>1</v>
      </c>
      <c r="K9" s="3">
        <v>1.16608332838979</v>
      </c>
    </row>
    <row r="10" spans="1:11" x14ac:dyDescent="0.35">
      <c r="A10" s="3" t="s">
        <v>61</v>
      </c>
      <c r="B10" s="3">
        <v>2.3130380909090902</v>
      </c>
      <c r="C10" s="3">
        <v>1958.9409090909101</v>
      </c>
      <c r="D10" s="3">
        <v>2</v>
      </c>
      <c r="E10" s="3">
        <v>2</v>
      </c>
      <c r="F10" s="3">
        <v>1.1807595013075201</v>
      </c>
      <c r="G10" s="3">
        <v>3.2882289999999998</v>
      </c>
      <c r="H10" s="3">
        <v>2392.5700000000002</v>
      </c>
      <c r="I10" s="3">
        <v>2</v>
      </c>
      <c r="J10" s="3">
        <v>2</v>
      </c>
      <c r="K10" s="3">
        <v>1.3743501757524299</v>
      </c>
    </row>
    <row r="11" spans="1:11" x14ac:dyDescent="0.35">
      <c r="A11" s="3" t="s">
        <v>62</v>
      </c>
      <c r="B11" s="3">
        <v>1.1446897272727301</v>
      </c>
      <c r="C11" s="3">
        <v>701.33336363636397</v>
      </c>
      <c r="D11" s="3">
        <v>3</v>
      </c>
      <c r="E11" s="3">
        <v>3</v>
      </c>
      <c r="F11" s="3">
        <v>1.63216208813679</v>
      </c>
      <c r="G11" s="3">
        <v>2.4817480000000001</v>
      </c>
      <c r="H11" s="3">
        <v>877.00699999999995</v>
      </c>
      <c r="I11" s="3">
        <v>3</v>
      </c>
      <c r="J11" s="3">
        <v>3</v>
      </c>
      <c r="K11" s="3">
        <v>2.8297926926466999</v>
      </c>
    </row>
    <row r="12" spans="1:11" x14ac:dyDescent="0.35">
      <c r="A12" s="3" t="s">
        <v>63</v>
      </c>
      <c r="B12" s="3">
        <v>0.41186349999999999</v>
      </c>
      <c r="C12" s="3">
        <v>104.6645</v>
      </c>
      <c r="D12" s="3">
        <v>4</v>
      </c>
      <c r="E12" s="3">
        <v>8</v>
      </c>
      <c r="F12" s="3">
        <v>3.9350830510822701</v>
      </c>
      <c r="G12" s="3">
        <v>0.81382699999999997</v>
      </c>
      <c r="H12" s="3">
        <v>208.047</v>
      </c>
      <c r="I12" s="3">
        <v>4</v>
      </c>
      <c r="J12" s="3">
        <v>6</v>
      </c>
      <c r="K12" s="3">
        <v>3.9117459035698698</v>
      </c>
    </row>
    <row r="13" spans="1:11" x14ac:dyDescent="0.35">
      <c r="A13" s="3" t="s">
        <v>64</v>
      </c>
      <c r="B13" s="3">
        <v>0.19026209999999999</v>
      </c>
      <c r="C13" s="3">
        <v>157.66759999999999</v>
      </c>
      <c r="D13" s="3">
        <v>5</v>
      </c>
      <c r="E13" s="3">
        <v>5</v>
      </c>
      <c r="F13" s="3">
        <v>1.2067292202075799</v>
      </c>
      <c r="G13" s="3">
        <v>8.6149999999999994E-3</v>
      </c>
      <c r="H13" s="3">
        <v>0.58699999999999997</v>
      </c>
      <c r="I13" s="3">
        <v>7</v>
      </c>
      <c r="J13" s="3">
        <v>7</v>
      </c>
      <c r="K13" s="3">
        <v>14.676320272572401</v>
      </c>
    </row>
    <row r="14" spans="1:11" x14ac:dyDescent="0.35">
      <c r="A14" s="3" t="s">
        <v>65</v>
      </c>
      <c r="B14" s="3">
        <v>0.176791</v>
      </c>
      <c r="C14" s="3">
        <v>406.49585714285701</v>
      </c>
      <c r="D14" s="3">
        <v>6</v>
      </c>
      <c r="E14" s="3">
        <v>4</v>
      </c>
      <c r="F14" s="3">
        <v>0.43491464154791998</v>
      </c>
      <c r="G14" s="3">
        <v>0.46341700000000002</v>
      </c>
      <c r="H14" s="3">
        <v>846.89700000000005</v>
      </c>
      <c r="I14" s="3">
        <v>5</v>
      </c>
      <c r="J14" s="3">
        <v>4</v>
      </c>
      <c r="K14" s="3">
        <v>0.54719405075233496</v>
      </c>
    </row>
    <row r="15" spans="1:11" x14ac:dyDescent="0.35">
      <c r="A15" s="3" t="s">
        <v>66</v>
      </c>
      <c r="B15" s="3">
        <v>0.369389545454546</v>
      </c>
      <c r="C15" s="3">
        <v>393.39660101010099</v>
      </c>
      <c r="D15" s="3"/>
      <c r="E15" s="3"/>
      <c r="F15" s="3">
        <v>0.93897492887860701</v>
      </c>
      <c r="G15" s="3">
        <v>3.7953000000000001E-2</v>
      </c>
      <c r="H15" s="3">
        <v>222.50200000000001</v>
      </c>
      <c r="I15" s="3"/>
      <c r="J15" s="3"/>
      <c r="K15" s="3">
        <v>0.17057374765170699</v>
      </c>
    </row>
    <row r="16" spans="1:11" s="1" customFormat="1" x14ac:dyDescent="0.35">
      <c r="A16" s="5" t="s">
        <v>46</v>
      </c>
      <c r="B16" s="5">
        <v>21.719274418181801</v>
      </c>
      <c r="C16" s="5">
        <v>20448.119376334798</v>
      </c>
      <c r="D16" s="5"/>
      <c r="E16" s="5"/>
      <c r="F16" s="5">
        <v>1.0621648875601799</v>
      </c>
      <c r="G16" s="5">
        <v>25.905218999999999</v>
      </c>
      <c r="H16" s="5">
        <v>20679.758999999998</v>
      </c>
      <c r="I16" s="5"/>
      <c r="J16" s="5"/>
      <c r="K16" s="5">
        <v>1.2526847629123701</v>
      </c>
    </row>
    <row r="20" spans="1:11" s="9" customFormat="1" ht="30.75" x14ac:dyDescent="0.55000000000000004">
      <c r="A20" s="9" t="s">
        <v>71</v>
      </c>
    </row>
    <row r="22" spans="1:11" s="1" customFormat="1" x14ac:dyDescent="0.35">
      <c r="A22" s="5"/>
      <c r="B22" s="5" t="s">
        <v>53</v>
      </c>
      <c r="C22" s="5" t="s">
        <v>54</v>
      </c>
      <c r="D22" s="5" t="s">
        <v>55</v>
      </c>
      <c r="E22" s="5" t="s">
        <v>56</v>
      </c>
      <c r="F22" s="5" t="s">
        <v>57</v>
      </c>
      <c r="G22" s="5" t="s">
        <v>53</v>
      </c>
      <c r="H22" s="5" t="s">
        <v>54</v>
      </c>
      <c r="I22" s="5" t="s">
        <v>55</v>
      </c>
      <c r="J22" s="5" t="s">
        <v>56</v>
      </c>
      <c r="K22" s="5" t="s">
        <v>57</v>
      </c>
    </row>
    <row r="23" spans="1:11" s="1" customFormat="1" x14ac:dyDescent="0.35">
      <c r="A23" s="5" t="s">
        <v>67</v>
      </c>
      <c r="B23" s="5" t="s">
        <v>59</v>
      </c>
      <c r="C23" s="5" t="s">
        <v>59</v>
      </c>
      <c r="D23" s="5" t="s">
        <v>59</v>
      </c>
      <c r="E23" s="5" t="s">
        <v>59</v>
      </c>
      <c r="F23" s="5" t="s">
        <v>59</v>
      </c>
      <c r="G23" s="5">
        <v>2025</v>
      </c>
      <c r="H23" s="5">
        <v>2025</v>
      </c>
      <c r="I23" s="5">
        <v>2025</v>
      </c>
      <c r="J23" s="5">
        <v>2025</v>
      </c>
      <c r="K23" s="5">
        <v>2025</v>
      </c>
    </row>
    <row r="24" spans="1:11" x14ac:dyDescent="0.35">
      <c r="A24" s="3" t="s">
        <v>60</v>
      </c>
      <c r="B24" s="3">
        <v>1.1338300909090899</v>
      </c>
      <c r="C24" s="3">
        <v>258.94581818181803</v>
      </c>
      <c r="D24" s="3">
        <v>1</v>
      </c>
      <c r="E24" s="3">
        <v>2</v>
      </c>
      <c r="F24" s="3">
        <v>4.3786383532673003</v>
      </c>
      <c r="G24" s="3">
        <v>1.6593720000000001</v>
      </c>
      <c r="H24" s="3">
        <v>287.37700000000001</v>
      </c>
      <c r="I24" s="3">
        <v>1</v>
      </c>
      <c r="J24" s="3">
        <v>1</v>
      </c>
      <c r="K24" s="3">
        <v>5.7741990486364596</v>
      </c>
    </row>
    <row r="25" spans="1:11" x14ac:dyDescent="0.35">
      <c r="A25" s="3" t="s">
        <v>68</v>
      </c>
      <c r="B25" s="3">
        <v>0.1301696</v>
      </c>
      <c r="C25" s="3">
        <v>53.6312</v>
      </c>
      <c r="D25" s="3">
        <v>2</v>
      </c>
      <c r="E25" s="3">
        <v>3</v>
      </c>
      <c r="F25" s="3">
        <v>2.4271245096138099</v>
      </c>
      <c r="G25" s="3">
        <v>6.9056000000000006E-2</v>
      </c>
      <c r="H25" s="3">
        <v>3.0979999999999999</v>
      </c>
      <c r="I25" s="3">
        <v>5</v>
      </c>
      <c r="J25" s="3">
        <v>6</v>
      </c>
      <c r="K25" s="3">
        <v>22.290510006455801</v>
      </c>
    </row>
    <row r="26" spans="1:11" x14ac:dyDescent="0.35">
      <c r="A26" s="3" t="s">
        <v>69</v>
      </c>
      <c r="B26" s="3">
        <v>0.108385666666667</v>
      </c>
      <c r="C26" s="3">
        <v>0.64133333333333298</v>
      </c>
      <c r="D26" s="3">
        <v>3</v>
      </c>
      <c r="E26" s="3">
        <v>10</v>
      </c>
      <c r="F26" s="3">
        <v>169.00051975052</v>
      </c>
      <c r="G26" s="3">
        <v>0.121518</v>
      </c>
      <c r="H26" s="3">
        <v>0.20899999999999999</v>
      </c>
      <c r="I26" s="3">
        <v>4</v>
      </c>
      <c r="J26" s="3">
        <v>7</v>
      </c>
      <c r="K26" s="3">
        <v>581.42583732057403</v>
      </c>
    </row>
    <row r="27" spans="1:11" x14ac:dyDescent="0.35">
      <c r="A27" s="3" t="s">
        <v>61</v>
      </c>
      <c r="B27" s="3">
        <v>9.7270636363636406E-2</v>
      </c>
      <c r="C27" s="3">
        <v>23.691818181818199</v>
      </c>
      <c r="D27" s="3">
        <v>4</v>
      </c>
      <c r="E27" s="3">
        <v>6</v>
      </c>
      <c r="F27" s="3">
        <v>4.1056636353171401</v>
      </c>
      <c r="G27" s="3">
        <v>3.9824999999999999E-2</v>
      </c>
      <c r="H27" s="3">
        <v>11.853999999999999</v>
      </c>
      <c r="I27" s="3">
        <v>6</v>
      </c>
      <c r="J27" s="3">
        <v>5</v>
      </c>
      <c r="K27" s="3">
        <v>3.35962544288848</v>
      </c>
    </row>
    <row r="28" spans="1:11" x14ac:dyDescent="0.35">
      <c r="A28" s="3" t="s">
        <v>65</v>
      </c>
      <c r="B28" s="3">
        <v>9.1865333333333299E-2</v>
      </c>
      <c r="C28" s="3">
        <v>32.0103333333333</v>
      </c>
      <c r="D28" s="3">
        <v>5</v>
      </c>
      <c r="E28" s="3">
        <v>4</v>
      </c>
      <c r="F28" s="3">
        <v>2.8698649394466398</v>
      </c>
      <c r="G28" s="3">
        <v>0.216501</v>
      </c>
      <c r="H28" s="3">
        <v>78.858000000000004</v>
      </c>
      <c r="I28" s="3">
        <v>2</v>
      </c>
      <c r="J28" s="3">
        <v>2</v>
      </c>
      <c r="K28" s="3">
        <v>2.7454538537624602</v>
      </c>
    </row>
    <row r="29" spans="1:11" x14ac:dyDescent="0.35">
      <c r="A29" s="3" t="s">
        <v>62</v>
      </c>
      <c r="B29" s="3">
        <v>7.8112454545454499E-2</v>
      </c>
      <c r="C29" s="3">
        <v>27.716272727272699</v>
      </c>
      <c r="D29" s="3">
        <v>6</v>
      </c>
      <c r="E29" s="3">
        <v>5</v>
      </c>
      <c r="F29" s="3">
        <v>2.8182885669396698</v>
      </c>
      <c r="G29" s="3">
        <v>0.21219199999999999</v>
      </c>
      <c r="H29" s="3">
        <v>65.769000000000005</v>
      </c>
      <c r="I29" s="3">
        <v>3</v>
      </c>
      <c r="J29" s="3">
        <v>3</v>
      </c>
      <c r="K29" s="3">
        <v>3.2263224315407002</v>
      </c>
    </row>
    <row r="30" spans="1:11" x14ac:dyDescent="0.35">
      <c r="A30" s="3" t="s">
        <v>70</v>
      </c>
      <c r="B30" s="3">
        <v>0.208642121212121</v>
      </c>
      <c r="C30" s="3">
        <v>340.52517575757599</v>
      </c>
      <c r="D30" s="3"/>
      <c r="E30" s="3"/>
      <c r="F30" s="3">
        <v>0.61270688943320994</v>
      </c>
      <c r="G30" s="3">
        <v>4.0870999999999998E-2</v>
      </c>
      <c r="H30" s="3">
        <v>16.937999999999999</v>
      </c>
      <c r="I30" s="3"/>
      <c r="J30" s="3"/>
      <c r="K30" s="3">
        <v>2.4129767386940602</v>
      </c>
    </row>
    <row r="31" spans="1:11" s="1" customFormat="1" x14ac:dyDescent="0.35">
      <c r="A31" s="5" t="s">
        <v>46</v>
      </c>
      <c r="B31" s="5">
        <v>1.8482759030303</v>
      </c>
      <c r="C31" s="5">
        <v>737.16195151515205</v>
      </c>
      <c r="D31" s="5"/>
      <c r="E31" s="5"/>
      <c r="F31" s="5">
        <v>2.5072860844640501</v>
      </c>
      <c r="G31" s="5">
        <v>2.3593350000000002</v>
      </c>
      <c r="H31" s="5">
        <v>464.10300000000001</v>
      </c>
      <c r="I31" s="5"/>
      <c r="J31" s="5"/>
      <c r="K31" s="5">
        <v>5.0836452253055899</v>
      </c>
    </row>
  </sheetData>
  <hyperlinks>
    <hyperlink ref="A3" r:id="rId1" xr:uid="{553E15EC-3FA5-48AB-AC07-9162879EF357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A447-C6A0-4FA4-AB3F-D7FD0D811041}">
  <dimension ref="A2:XFD45"/>
  <sheetViews>
    <sheetView topLeftCell="A61" zoomScaleNormal="100" workbookViewId="0">
      <selection activeCell="S15" sqref="S15:S16"/>
    </sheetView>
  </sheetViews>
  <sheetFormatPr baseColWidth="10" defaultColWidth="11.5703125" defaultRowHeight="15.75" x14ac:dyDescent="0.3"/>
  <cols>
    <col min="1" max="1" width="25.5703125" style="20" customWidth="1"/>
    <col min="2" max="27" width="8.5703125" style="20" customWidth="1"/>
    <col min="28" max="16384" width="11.5703125" style="20"/>
  </cols>
  <sheetData>
    <row r="2" spans="1:19 16383:16384" x14ac:dyDescent="0.3">
      <c r="A2" s="27" t="s">
        <v>44</v>
      </c>
      <c r="B2" s="27"/>
    </row>
    <row r="3" spans="1:19 16383:16384" x14ac:dyDescent="0.3">
      <c r="A3" s="28" t="s">
        <v>43</v>
      </c>
      <c r="B3" s="27"/>
    </row>
    <row r="6" spans="1:19 16383:16384" s="21" customFormat="1" ht="21.75" x14ac:dyDescent="0.4">
      <c r="A6" s="29" t="s">
        <v>42</v>
      </c>
      <c r="S6" s="20"/>
      <c r="XFC6" s="20"/>
      <c r="XFD6" s="20"/>
    </row>
    <row r="7" spans="1:19 16383:16384" x14ac:dyDescent="0.3">
      <c r="A7" s="33" t="s">
        <v>10</v>
      </c>
      <c r="B7" s="33">
        <v>2008</v>
      </c>
      <c r="C7" s="33">
        <v>2009</v>
      </c>
      <c r="D7" s="33">
        <v>2010</v>
      </c>
      <c r="E7" s="33">
        <v>2011</v>
      </c>
      <c r="F7" s="33">
        <v>2012</v>
      </c>
      <c r="G7" s="33">
        <v>2013</v>
      </c>
      <c r="H7" s="33">
        <v>2014</v>
      </c>
      <c r="I7" s="33">
        <v>2015</v>
      </c>
      <c r="J7" s="33">
        <v>2016</v>
      </c>
      <c r="K7" s="33">
        <v>2017</v>
      </c>
      <c r="L7" s="33">
        <v>2018</v>
      </c>
      <c r="M7" s="33">
        <v>2019</v>
      </c>
      <c r="N7" s="33">
        <v>2020</v>
      </c>
      <c r="O7" s="33">
        <v>2021</v>
      </c>
      <c r="P7" s="33">
        <v>2022</v>
      </c>
      <c r="Q7" s="33">
        <v>2023</v>
      </c>
      <c r="R7" s="33">
        <v>2024</v>
      </c>
      <c r="S7" s="41" t="s">
        <v>73</v>
      </c>
    </row>
    <row r="8" spans="1:19 16383:16384" x14ac:dyDescent="0.3">
      <c r="A8" s="35" t="s">
        <v>0</v>
      </c>
      <c r="B8" s="33">
        <v>4</v>
      </c>
      <c r="C8" s="33">
        <v>3</v>
      </c>
      <c r="D8" s="33">
        <v>3</v>
      </c>
      <c r="E8" s="33">
        <v>4</v>
      </c>
      <c r="F8" s="33">
        <v>4</v>
      </c>
      <c r="G8" s="33">
        <v>6</v>
      </c>
      <c r="H8" s="33">
        <v>6</v>
      </c>
      <c r="I8" s="33">
        <v>7</v>
      </c>
      <c r="J8" s="33">
        <v>7</v>
      </c>
      <c r="K8" s="33">
        <v>7</v>
      </c>
      <c r="L8" s="33">
        <v>9</v>
      </c>
      <c r="M8" s="33">
        <v>10</v>
      </c>
      <c r="N8" s="33">
        <v>10</v>
      </c>
      <c r="O8" s="33">
        <v>12</v>
      </c>
      <c r="P8" s="33">
        <v>13</v>
      </c>
      <c r="Q8" s="33">
        <v>12</v>
      </c>
      <c r="R8" s="33">
        <v>11</v>
      </c>
      <c r="S8" s="42">
        <f>R8/$R$18</f>
        <v>8.2089552238805971E-2</v>
      </c>
    </row>
    <row r="9" spans="1:19 16383:16384" x14ac:dyDescent="0.3">
      <c r="A9" s="35" t="s">
        <v>1</v>
      </c>
      <c r="B9" s="33"/>
      <c r="C9" s="33">
        <v>1</v>
      </c>
      <c r="D9" s="33">
        <v>1</v>
      </c>
      <c r="E9" s="33">
        <v>1</v>
      </c>
      <c r="F9" s="33">
        <v>1</v>
      </c>
      <c r="G9" s="33">
        <v>1</v>
      </c>
      <c r="H9" s="33">
        <v>3</v>
      </c>
      <c r="I9" s="33">
        <v>3</v>
      </c>
      <c r="J9" s="33">
        <v>3</v>
      </c>
      <c r="K9" s="33">
        <v>1</v>
      </c>
      <c r="L9" s="33">
        <v>1</v>
      </c>
      <c r="M9" s="33">
        <v>4</v>
      </c>
      <c r="N9" s="33">
        <v>5</v>
      </c>
      <c r="O9" s="33">
        <v>9</v>
      </c>
      <c r="P9" s="33">
        <v>7</v>
      </c>
      <c r="Q9" s="33">
        <v>6</v>
      </c>
      <c r="R9" s="33">
        <v>7</v>
      </c>
      <c r="S9" s="42">
        <f t="shared" ref="S9:S17" si="0">R9/$R$18</f>
        <v>5.2238805970149252E-2</v>
      </c>
    </row>
    <row r="10" spans="1:19 16383:16384" x14ac:dyDescent="0.3">
      <c r="A10" s="35" t="s">
        <v>5</v>
      </c>
      <c r="B10" s="33">
        <v>2</v>
      </c>
      <c r="C10" s="33">
        <v>1</v>
      </c>
      <c r="D10" s="33">
        <v>1</v>
      </c>
      <c r="E10" s="33">
        <v>2</v>
      </c>
      <c r="F10" s="33">
        <v>1</v>
      </c>
      <c r="G10" s="33">
        <v>3</v>
      </c>
      <c r="H10" s="33">
        <v>4</v>
      </c>
      <c r="I10" s="33">
        <v>4</v>
      </c>
      <c r="J10" s="33">
        <v>5</v>
      </c>
      <c r="K10" s="33">
        <v>6</v>
      </c>
      <c r="L10" s="33">
        <v>8</v>
      </c>
      <c r="M10" s="33">
        <v>8</v>
      </c>
      <c r="N10" s="33">
        <v>8</v>
      </c>
      <c r="O10" s="33">
        <v>11</v>
      </c>
      <c r="P10" s="33">
        <v>9</v>
      </c>
      <c r="Q10" s="33">
        <v>9</v>
      </c>
      <c r="R10" s="33">
        <v>10</v>
      </c>
      <c r="S10" s="42">
        <f t="shared" si="0"/>
        <v>7.4626865671641784E-2</v>
      </c>
    </row>
    <row r="11" spans="1:19 16383:16384" x14ac:dyDescent="0.3">
      <c r="A11" s="35" t="s">
        <v>3</v>
      </c>
      <c r="B11" s="33"/>
      <c r="C11" s="33">
        <v>2</v>
      </c>
      <c r="D11" s="33">
        <v>1</v>
      </c>
      <c r="E11" s="33">
        <v>1</v>
      </c>
      <c r="F11" s="33">
        <v>1</v>
      </c>
      <c r="G11" s="33">
        <v>2</v>
      </c>
      <c r="H11" s="33">
        <v>2</v>
      </c>
      <c r="I11" s="33">
        <v>2</v>
      </c>
      <c r="J11" s="33">
        <v>3</v>
      </c>
      <c r="K11" s="33">
        <v>4</v>
      </c>
      <c r="L11" s="33">
        <v>6</v>
      </c>
      <c r="M11" s="33">
        <v>8</v>
      </c>
      <c r="N11" s="33">
        <v>9</v>
      </c>
      <c r="O11" s="33">
        <v>10</v>
      </c>
      <c r="P11" s="33">
        <v>11</v>
      </c>
      <c r="Q11" s="33">
        <v>11</v>
      </c>
      <c r="R11" s="33">
        <v>10</v>
      </c>
      <c r="S11" s="42">
        <f t="shared" si="0"/>
        <v>7.4626865671641784E-2</v>
      </c>
    </row>
    <row r="12" spans="1:19 16383:16384" x14ac:dyDescent="0.3">
      <c r="A12" s="35" t="s">
        <v>6</v>
      </c>
      <c r="B12" s="33"/>
      <c r="C12" s="33">
        <v>1</v>
      </c>
      <c r="D12" s="33">
        <v>2</v>
      </c>
      <c r="E12" s="33">
        <v>3</v>
      </c>
      <c r="F12" s="33">
        <v>3</v>
      </c>
      <c r="G12" s="33">
        <v>4</v>
      </c>
      <c r="H12" s="33">
        <v>6</v>
      </c>
      <c r="I12" s="33">
        <v>6</v>
      </c>
      <c r="J12" s="33">
        <v>9</v>
      </c>
      <c r="K12" s="33">
        <v>10</v>
      </c>
      <c r="L12" s="33">
        <v>11</v>
      </c>
      <c r="M12" s="33">
        <v>13</v>
      </c>
      <c r="N12" s="33">
        <v>12</v>
      </c>
      <c r="O12" s="33">
        <v>16</v>
      </c>
      <c r="P12" s="33">
        <v>15</v>
      </c>
      <c r="Q12" s="33">
        <v>14</v>
      </c>
      <c r="R12" s="33">
        <v>13</v>
      </c>
      <c r="S12" s="42">
        <f t="shared" si="0"/>
        <v>9.7014925373134331E-2</v>
      </c>
    </row>
    <row r="13" spans="1:19 16383:16384" x14ac:dyDescent="0.3">
      <c r="A13" s="35" t="s">
        <v>7</v>
      </c>
      <c r="B13" s="33">
        <v>1</v>
      </c>
      <c r="C13" s="33">
        <v>1</v>
      </c>
      <c r="D13" s="33">
        <v>2</v>
      </c>
      <c r="E13" s="33">
        <v>2</v>
      </c>
      <c r="F13" s="33">
        <v>5</v>
      </c>
      <c r="G13" s="33">
        <v>7</v>
      </c>
      <c r="H13" s="33">
        <v>6</v>
      </c>
      <c r="I13" s="33">
        <v>6</v>
      </c>
      <c r="J13" s="33">
        <v>6</v>
      </c>
      <c r="K13" s="33">
        <v>7</v>
      </c>
      <c r="L13" s="33">
        <v>8</v>
      </c>
      <c r="M13" s="33">
        <v>10</v>
      </c>
      <c r="N13" s="33">
        <v>9</v>
      </c>
      <c r="O13" s="33">
        <v>9</v>
      </c>
      <c r="P13" s="33">
        <v>9</v>
      </c>
      <c r="Q13" s="33">
        <v>8</v>
      </c>
      <c r="R13" s="33">
        <v>8</v>
      </c>
      <c r="S13" s="42">
        <f t="shared" si="0"/>
        <v>5.9701492537313432E-2</v>
      </c>
    </row>
    <row r="14" spans="1:19 16383:16384" x14ac:dyDescent="0.3">
      <c r="A14" s="35" t="s">
        <v>8</v>
      </c>
      <c r="B14" s="33">
        <v>1</v>
      </c>
      <c r="C14" s="33">
        <v>4</v>
      </c>
      <c r="D14" s="33">
        <v>3</v>
      </c>
      <c r="E14" s="33">
        <v>4</v>
      </c>
      <c r="F14" s="33">
        <v>4</v>
      </c>
      <c r="G14" s="33">
        <v>6</v>
      </c>
      <c r="H14" s="33">
        <v>7</v>
      </c>
      <c r="I14" s="33">
        <v>7</v>
      </c>
      <c r="J14" s="33">
        <v>7</v>
      </c>
      <c r="K14" s="33">
        <v>8</v>
      </c>
      <c r="L14" s="33">
        <v>10</v>
      </c>
      <c r="M14" s="33">
        <v>11</v>
      </c>
      <c r="N14" s="33">
        <v>12</v>
      </c>
      <c r="O14" s="33">
        <v>13</v>
      </c>
      <c r="P14" s="33">
        <v>15</v>
      </c>
      <c r="Q14" s="33">
        <v>17</v>
      </c>
      <c r="R14" s="33">
        <v>18</v>
      </c>
      <c r="S14" s="42">
        <f t="shared" si="0"/>
        <v>0.13432835820895522</v>
      </c>
    </row>
    <row r="15" spans="1:19 16383:16384" x14ac:dyDescent="0.3">
      <c r="A15" s="35" t="s">
        <v>2</v>
      </c>
      <c r="B15" s="33">
        <v>8</v>
      </c>
      <c r="C15" s="33">
        <v>10</v>
      </c>
      <c r="D15" s="33">
        <v>7</v>
      </c>
      <c r="E15" s="33">
        <v>9</v>
      </c>
      <c r="F15" s="33">
        <v>10</v>
      </c>
      <c r="G15" s="33">
        <v>11</v>
      </c>
      <c r="H15" s="33">
        <v>11</v>
      </c>
      <c r="I15" s="33">
        <v>12</v>
      </c>
      <c r="J15" s="33">
        <v>13</v>
      </c>
      <c r="K15" s="33">
        <v>13</v>
      </c>
      <c r="L15" s="33">
        <v>14</v>
      </c>
      <c r="M15" s="33">
        <v>15</v>
      </c>
      <c r="N15" s="33">
        <v>16</v>
      </c>
      <c r="O15" s="33">
        <v>19</v>
      </c>
      <c r="P15" s="33">
        <v>25</v>
      </c>
      <c r="Q15" s="33">
        <v>25</v>
      </c>
      <c r="R15" s="33">
        <v>23</v>
      </c>
      <c r="S15" s="42">
        <f t="shared" si="0"/>
        <v>0.17164179104477612</v>
      </c>
    </row>
    <row r="16" spans="1:19 16383:16384" x14ac:dyDescent="0.3">
      <c r="A16" s="35" t="s">
        <v>4</v>
      </c>
      <c r="B16" s="33">
        <v>4</v>
      </c>
      <c r="C16" s="33">
        <v>7</v>
      </c>
      <c r="D16" s="33">
        <v>5</v>
      </c>
      <c r="E16" s="33">
        <v>9</v>
      </c>
      <c r="F16" s="33">
        <v>9</v>
      </c>
      <c r="G16" s="33">
        <v>9</v>
      </c>
      <c r="H16" s="33">
        <v>9</v>
      </c>
      <c r="I16" s="33">
        <v>10</v>
      </c>
      <c r="J16" s="33">
        <v>11</v>
      </c>
      <c r="K16" s="33">
        <v>10</v>
      </c>
      <c r="L16" s="33">
        <v>10</v>
      </c>
      <c r="M16" s="33">
        <v>12</v>
      </c>
      <c r="N16" s="33">
        <v>11</v>
      </c>
      <c r="O16" s="33">
        <v>13</v>
      </c>
      <c r="P16" s="33">
        <v>14</v>
      </c>
      <c r="Q16" s="33">
        <v>15</v>
      </c>
      <c r="R16" s="33">
        <v>16</v>
      </c>
      <c r="S16" s="42">
        <f t="shared" si="0"/>
        <v>0.11940298507462686</v>
      </c>
    </row>
    <row r="17" spans="1:20 16382:16384" x14ac:dyDescent="0.3">
      <c r="A17" s="35" t="s">
        <v>9</v>
      </c>
      <c r="B17" s="33">
        <v>4</v>
      </c>
      <c r="C17" s="33">
        <v>5</v>
      </c>
      <c r="D17" s="33">
        <v>7</v>
      </c>
      <c r="E17" s="33">
        <v>8</v>
      </c>
      <c r="F17" s="33">
        <v>10</v>
      </c>
      <c r="G17" s="33">
        <v>9</v>
      </c>
      <c r="H17" s="33">
        <v>9</v>
      </c>
      <c r="I17" s="33">
        <v>12</v>
      </c>
      <c r="J17" s="33">
        <v>14</v>
      </c>
      <c r="K17" s="33">
        <v>16</v>
      </c>
      <c r="L17" s="33">
        <v>16</v>
      </c>
      <c r="M17" s="33">
        <v>17</v>
      </c>
      <c r="N17" s="33">
        <v>20</v>
      </c>
      <c r="O17" s="33">
        <v>18</v>
      </c>
      <c r="P17" s="33">
        <v>20</v>
      </c>
      <c r="Q17" s="33">
        <v>20</v>
      </c>
      <c r="R17" s="33">
        <v>18</v>
      </c>
      <c r="S17" s="42">
        <f t="shared" si="0"/>
        <v>0.13432835820895522</v>
      </c>
    </row>
    <row r="18" spans="1:20 16382:16384" s="22" customFormat="1" x14ac:dyDescent="0.3">
      <c r="A18" s="34" t="s">
        <v>13</v>
      </c>
      <c r="B18" s="34">
        <v>24</v>
      </c>
      <c r="C18" s="34">
        <v>35</v>
      </c>
      <c r="D18" s="34">
        <v>32</v>
      </c>
      <c r="E18" s="34">
        <v>43</v>
      </c>
      <c r="F18" s="34">
        <v>48</v>
      </c>
      <c r="G18" s="34">
        <v>58</v>
      </c>
      <c r="H18" s="34">
        <v>63</v>
      </c>
      <c r="I18" s="34">
        <v>69</v>
      </c>
      <c r="J18" s="34">
        <v>78</v>
      </c>
      <c r="K18" s="34">
        <v>82</v>
      </c>
      <c r="L18" s="34">
        <v>93</v>
      </c>
      <c r="M18" s="34">
        <v>108</v>
      </c>
      <c r="N18" s="34">
        <v>112</v>
      </c>
      <c r="O18" s="34">
        <v>130</v>
      </c>
      <c r="P18" s="34">
        <v>138</v>
      </c>
      <c r="Q18" s="34">
        <v>137</v>
      </c>
      <c r="R18" s="34">
        <v>134</v>
      </c>
      <c r="S18" s="42"/>
      <c r="XFB18" s="20"/>
      <c r="XFC18" s="20"/>
      <c r="XFD18" s="20"/>
    </row>
    <row r="19" spans="1:20 16382:16384" s="22" customFormat="1" x14ac:dyDescent="0.3">
      <c r="A19" s="34" t="s">
        <v>40</v>
      </c>
      <c r="B19" s="34">
        <v>642</v>
      </c>
      <c r="C19" s="34">
        <v>788</v>
      </c>
      <c r="D19" s="34">
        <v>902</v>
      </c>
      <c r="E19" s="34">
        <v>1129</v>
      </c>
      <c r="F19" s="34">
        <v>1287</v>
      </c>
      <c r="G19" s="34">
        <v>1357</v>
      </c>
      <c r="H19" s="34">
        <v>1438</v>
      </c>
      <c r="I19" s="34">
        <v>1517</v>
      </c>
      <c r="J19" s="34">
        <v>1636</v>
      </c>
      <c r="K19" s="34">
        <v>1745</v>
      </c>
      <c r="L19" s="34">
        <v>1979</v>
      </c>
      <c r="M19" s="34">
        <v>2228</v>
      </c>
      <c r="N19" s="34">
        <v>2389</v>
      </c>
      <c r="O19" s="34">
        <v>2593</v>
      </c>
      <c r="P19" s="34">
        <v>2636</v>
      </c>
      <c r="Q19" s="34">
        <v>2574</v>
      </c>
      <c r="R19" s="34">
        <v>2623</v>
      </c>
      <c r="S19" s="20"/>
      <c r="XFD19" s="20"/>
    </row>
    <row r="20" spans="1:20 16382:16384" s="23" customFormat="1" x14ac:dyDescent="0.3">
      <c r="A20" s="23" t="s">
        <v>39</v>
      </c>
      <c r="B20" s="24">
        <f t="shared" ref="B20:R20" si="1">B18/B19</f>
        <v>3.7383177570093455E-2</v>
      </c>
      <c r="C20" s="24">
        <f t="shared" si="1"/>
        <v>4.4416243654822336E-2</v>
      </c>
      <c r="D20" s="24">
        <f t="shared" si="1"/>
        <v>3.5476718403547672E-2</v>
      </c>
      <c r="E20" s="24">
        <f t="shared" si="1"/>
        <v>3.8086802480070861E-2</v>
      </c>
      <c r="F20" s="24">
        <f t="shared" si="1"/>
        <v>3.7296037296037296E-2</v>
      </c>
      <c r="G20" s="24">
        <f t="shared" si="1"/>
        <v>4.2741341193809873E-2</v>
      </c>
      <c r="H20" s="24">
        <f t="shared" si="1"/>
        <v>4.3810848400556331E-2</v>
      </c>
      <c r="I20" s="24">
        <f t="shared" si="1"/>
        <v>4.5484508899143045E-2</v>
      </c>
      <c r="J20" s="24">
        <f t="shared" si="1"/>
        <v>4.7677261613691929E-2</v>
      </c>
      <c r="K20" s="24">
        <f t="shared" si="1"/>
        <v>4.6991404011461319E-2</v>
      </c>
      <c r="L20" s="24">
        <f t="shared" si="1"/>
        <v>4.6993431025770589E-2</v>
      </c>
      <c r="M20" s="24">
        <f t="shared" si="1"/>
        <v>4.8473967684021541E-2</v>
      </c>
      <c r="N20" s="24">
        <f t="shared" si="1"/>
        <v>4.6881540393470068E-2</v>
      </c>
      <c r="O20" s="24">
        <f t="shared" si="1"/>
        <v>5.0134978789047435E-2</v>
      </c>
      <c r="P20" s="24">
        <f t="shared" si="1"/>
        <v>5.2352048558421849E-2</v>
      </c>
      <c r="Q20" s="24">
        <f t="shared" si="1"/>
        <v>5.3224553224553224E-2</v>
      </c>
      <c r="R20" s="24">
        <f t="shared" si="1"/>
        <v>5.1086542127335113E-2</v>
      </c>
    </row>
    <row r="23" spans="1:20 16382:16384" s="21" customFormat="1" ht="18.75" x14ac:dyDescent="0.35">
      <c r="A23" s="21" t="s">
        <v>41</v>
      </c>
      <c r="XFC23" s="20"/>
      <c r="XFD23" s="20"/>
    </row>
    <row r="24" spans="1:20 16382:16384" x14ac:dyDescent="0.3">
      <c r="A24" s="33" t="s">
        <v>10</v>
      </c>
      <c r="B24" s="33">
        <v>2008</v>
      </c>
      <c r="C24" s="33">
        <v>2009</v>
      </c>
      <c r="D24" s="33">
        <v>2010</v>
      </c>
      <c r="E24" s="33">
        <v>2011</v>
      </c>
      <c r="F24" s="33">
        <v>2012</v>
      </c>
      <c r="G24" s="33">
        <v>2013</v>
      </c>
      <c r="H24" s="33">
        <v>2014</v>
      </c>
      <c r="I24" s="33">
        <v>2015</v>
      </c>
      <c r="J24" s="33">
        <v>2016</v>
      </c>
      <c r="K24" s="33">
        <v>2017</v>
      </c>
      <c r="L24" s="33">
        <v>2018</v>
      </c>
      <c r="M24" s="33">
        <v>2019</v>
      </c>
      <c r="N24" s="33">
        <v>2020</v>
      </c>
      <c r="O24" s="33">
        <v>2021</v>
      </c>
      <c r="P24" s="33">
        <v>2022</v>
      </c>
      <c r="Q24" s="33">
        <v>2023</v>
      </c>
      <c r="R24" s="33">
        <v>2024</v>
      </c>
      <c r="S24" s="38" t="s">
        <v>51</v>
      </c>
      <c r="T24" s="41" t="s">
        <v>73</v>
      </c>
    </row>
    <row r="25" spans="1:20 16382:16384" x14ac:dyDescent="0.3">
      <c r="A25" s="35" t="s">
        <v>0</v>
      </c>
      <c r="B25" s="36">
        <v>9215</v>
      </c>
      <c r="C25" s="36">
        <v>9200</v>
      </c>
      <c r="D25" s="36">
        <v>9200</v>
      </c>
      <c r="E25" s="36">
        <v>9450</v>
      </c>
      <c r="F25" s="36">
        <v>9359</v>
      </c>
      <c r="G25" s="36">
        <v>19399</v>
      </c>
      <c r="H25" s="36">
        <v>29313</v>
      </c>
      <c r="I25" s="36">
        <v>39806</v>
      </c>
      <c r="J25" s="36">
        <v>39806</v>
      </c>
      <c r="K25" s="36">
        <v>64572</v>
      </c>
      <c r="L25" s="36">
        <v>109103</v>
      </c>
      <c r="M25" s="36">
        <v>148408</v>
      </c>
      <c r="N25" s="36">
        <v>133265</v>
      </c>
      <c r="O25" s="36">
        <v>180447</v>
      </c>
      <c r="P25" s="36">
        <v>193065</v>
      </c>
      <c r="Q25" s="36">
        <v>172300</v>
      </c>
      <c r="R25" s="36">
        <v>163300</v>
      </c>
      <c r="S25" s="39">
        <f>R25/R8</f>
        <v>14845.454545454546</v>
      </c>
      <c r="T25" s="42">
        <f>R25/$R$35</f>
        <v>0.2187541862022773</v>
      </c>
    </row>
    <row r="26" spans="1:20 16382:16384" x14ac:dyDescent="0.3">
      <c r="A26" s="35" t="s">
        <v>1</v>
      </c>
      <c r="B26" s="36"/>
      <c r="C26" s="36">
        <v>550</v>
      </c>
      <c r="D26" s="36">
        <v>550</v>
      </c>
      <c r="E26" s="36">
        <v>550</v>
      </c>
      <c r="F26" s="36">
        <v>550</v>
      </c>
      <c r="G26" s="36">
        <v>200</v>
      </c>
      <c r="H26" s="36">
        <v>415</v>
      </c>
      <c r="I26" s="36">
        <v>640</v>
      </c>
      <c r="J26" s="36">
        <v>700</v>
      </c>
      <c r="K26" s="36">
        <v>200</v>
      </c>
      <c r="L26" s="36">
        <v>249</v>
      </c>
      <c r="M26" s="36">
        <v>35049</v>
      </c>
      <c r="N26" s="36">
        <v>48310</v>
      </c>
      <c r="O26" s="36">
        <v>71228</v>
      </c>
      <c r="P26" s="36">
        <v>60173</v>
      </c>
      <c r="Q26" s="36">
        <v>60052</v>
      </c>
      <c r="R26" s="36">
        <v>60146</v>
      </c>
      <c r="S26" s="39">
        <f t="shared" ref="S26:S36" si="2">R26/R9</f>
        <v>8592.2857142857138</v>
      </c>
      <c r="T26" s="42">
        <f t="shared" ref="T26:T34" si="3">R26/$R$35</f>
        <v>8.057066309444072E-2</v>
      </c>
    </row>
    <row r="27" spans="1:20 16382:16384" x14ac:dyDescent="0.3">
      <c r="A27" s="35" t="s">
        <v>5</v>
      </c>
      <c r="B27" s="36">
        <v>3030</v>
      </c>
      <c r="C27" s="36">
        <v>3000</v>
      </c>
      <c r="D27" s="36">
        <v>3000</v>
      </c>
      <c r="E27" s="36">
        <v>3002</v>
      </c>
      <c r="F27" s="36">
        <v>3000</v>
      </c>
      <c r="G27" s="36">
        <v>12006</v>
      </c>
      <c r="H27" s="36">
        <v>19858</v>
      </c>
      <c r="I27" s="36">
        <v>50150</v>
      </c>
      <c r="J27" s="36">
        <v>74150</v>
      </c>
      <c r="K27" s="36">
        <v>74241</v>
      </c>
      <c r="L27" s="36">
        <v>98438</v>
      </c>
      <c r="M27" s="36">
        <v>97896</v>
      </c>
      <c r="N27" s="36">
        <v>85156</v>
      </c>
      <c r="O27" s="36">
        <v>131467</v>
      </c>
      <c r="P27" s="36">
        <v>122834</v>
      </c>
      <c r="Q27" s="36">
        <v>129272</v>
      </c>
      <c r="R27" s="36">
        <v>107212</v>
      </c>
      <c r="S27" s="39">
        <f t="shared" si="2"/>
        <v>10721.2</v>
      </c>
      <c r="T27" s="42">
        <f t="shared" si="3"/>
        <v>0.14361955793703951</v>
      </c>
    </row>
    <row r="28" spans="1:20 16382:16384" x14ac:dyDescent="0.3">
      <c r="A28" s="35" t="s">
        <v>3</v>
      </c>
      <c r="B28" s="36"/>
      <c r="C28" s="36">
        <v>6150</v>
      </c>
      <c r="D28" s="36">
        <v>180</v>
      </c>
      <c r="E28" s="36">
        <v>360</v>
      </c>
      <c r="F28" s="36">
        <v>360</v>
      </c>
      <c r="G28" s="36">
        <v>9360</v>
      </c>
      <c r="H28" s="36">
        <v>9360</v>
      </c>
      <c r="I28" s="36">
        <v>12320</v>
      </c>
      <c r="J28" s="36">
        <v>12385</v>
      </c>
      <c r="K28" s="36">
        <v>23410</v>
      </c>
      <c r="L28" s="36">
        <v>37710</v>
      </c>
      <c r="M28" s="36">
        <v>63265</v>
      </c>
      <c r="N28" s="36">
        <v>52752</v>
      </c>
      <c r="O28" s="36">
        <v>86730</v>
      </c>
      <c r="P28" s="36">
        <v>106990</v>
      </c>
      <c r="Q28" s="36">
        <v>106685</v>
      </c>
      <c r="R28" s="36">
        <v>104435</v>
      </c>
      <c r="S28" s="39">
        <f t="shared" si="2"/>
        <v>10443.5</v>
      </c>
      <c r="T28" s="42">
        <f t="shared" si="3"/>
        <v>0.13989953114534495</v>
      </c>
    </row>
    <row r="29" spans="1:20 16382:16384" x14ac:dyDescent="0.3">
      <c r="A29" s="35" t="s">
        <v>6</v>
      </c>
      <c r="B29" s="36"/>
      <c r="C29" s="36">
        <v>250</v>
      </c>
      <c r="D29" s="36">
        <v>310</v>
      </c>
      <c r="E29" s="36">
        <v>370</v>
      </c>
      <c r="F29" s="36">
        <v>400</v>
      </c>
      <c r="G29" s="36">
        <v>810</v>
      </c>
      <c r="H29" s="36">
        <v>930</v>
      </c>
      <c r="I29" s="36">
        <v>4660</v>
      </c>
      <c r="J29" s="36">
        <v>5002</v>
      </c>
      <c r="K29" s="36">
        <v>5190</v>
      </c>
      <c r="L29" s="36">
        <v>5125</v>
      </c>
      <c r="M29" s="36">
        <v>20205</v>
      </c>
      <c r="N29" s="36">
        <v>25775</v>
      </c>
      <c r="O29" s="36">
        <v>29313</v>
      </c>
      <c r="P29" s="36">
        <v>27439</v>
      </c>
      <c r="Q29" s="36">
        <v>23329</v>
      </c>
      <c r="R29" s="36">
        <v>23163</v>
      </c>
      <c r="S29" s="39">
        <f t="shared" si="2"/>
        <v>1781.7692307692307</v>
      </c>
      <c r="T29" s="42">
        <f t="shared" si="3"/>
        <v>3.1028801071667785E-2</v>
      </c>
    </row>
    <row r="30" spans="1:20 16382:16384" x14ac:dyDescent="0.3">
      <c r="A30" s="35" t="s">
        <v>7</v>
      </c>
      <c r="B30" s="36">
        <v>8840</v>
      </c>
      <c r="C30" s="36">
        <v>8840</v>
      </c>
      <c r="D30" s="36">
        <v>11577</v>
      </c>
      <c r="E30" s="36">
        <v>8325</v>
      </c>
      <c r="F30" s="36">
        <v>17475</v>
      </c>
      <c r="G30" s="36">
        <v>17370</v>
      </c>
      <c r="H30" s="36">
        <v>17980</v>
      </c>
      <c r="I30" s="36">
        <v>32350</v>
      </c>
      <c r="J30" s="36">
        <v>32371</v>
      </c>
      <c r="K30" s="36">
        <v>38495</v>
      </c>
      <c r="L30" s="36">
        <v>38596</v>
      </c>
      <c r="M30" s="36">
        <v>59734</v>
      </c>
      <c r="N30" s="36">
        <v>47778</v>
      </c>
      <c r="O30" s="36">
        <v>47414</v>
      </c>
      <c r="P30" s="36">
        <v>45445</v>
      </c>
      <c r="Q30" s="36">
        <v>36445</v>
      </c>
      <c r="R30" s="36">
        <v>26294</v>
      </c>
      <c r="S30" s="39">
        <f t="shared" si="2"/>
        <v>3286.75</v>
      </c>
      <c r="T30" s="42">
        <f t="shared" si="3"/>
        <v>3.5223040857334229E-2</v>
      </c>
    </row>
    <row r="31" spans="1:20 16382:16384" x14ac:dyDescent="0.3">
      <c r="A31" s="35" t="s">
        <v>8</v>
      </c>
      <c r="B31" s="36">
        <v>1500</v>
      </c>
      <c r="C31" s="36">
        <v>3794</v>
      </c>
      <c r="D31" s="36">
        <v>1949</v>
      </c>
      <c r="E31" s="36">
        <v>8199</v>
      </c>
      <c r="F31" s="36">
        <v>8199</v>
      </c>
      <c r="G31" s="36">
        <v>9240</v>
      </c>
      <c r="H31" s="36">
        <v>9084</v>
      </c>
      <c r="I31" s="36">
        <v>9090</v>
      </c>
      <c r="J31" s="36">
        <v>9288</v>
      </c>
      <c r="K31" s="36">
        <v>8972</v>
      </c>
      <c r="L31" s="36">
        <v>11016</v>
      </c>
      <c r="M31" s="36">
        <v>11149</v>
      </c>
      <c r="N31" s="36">
        <v>45534</v>
      </c>
      <c r="O31" s="36">
        <v>58609</v>
      </c>
      <c r="P31" s="36">
        <v>59303</v>
      </c>
      <c r="Q31" s="36">
        <v>58173</v>
      </c>
      <c r="R31" s="36">
        <v>61714</v>
      </c>
      <c r="S31" s="39">
        <f t="shared" si="2"/>
        <v>3428.5555555555557</v>
      </c>
      <c r="T31" s="42">
        <f t="shared" si="3"/>
        <v>8.2671131949095783E-2</v>
      </c>
    </row>
    <row r="32" spans="1:20 16382:16384" x14ac:dyDescent="0.3">
      <c r="A32" s="35" t="s">
        <v>2</v>
      </c>
      <c r="B32" s="36">
        <v>5596</v>
      </c>
      <c r="C32" s="36">
        <v>6130</v>
      </c>
      <c r="D32" s="36">
        <v>6152</v>
      </c>
      <c r="E32" s="36">
        <v>6655</v>
      </c>
      <c r="F32" s="36">
        <v>6580</v>
      </c>
      <c r="G32" s="36">
        <v>6742</v>
      </c>
      <c r="H32" s="36">
        <v>13470</v>
      </c>
      <c r="I32" s="36">
        <v>30864</v>
      </c>
      <c r="J32" s="36">
        <v>39885</v>
      </c>
      <c r="K32" s="36">
        <v>40967</v>
      </c>
      <c r="L32" s="36">
        <v>79065</v>
      </c>
      <c r="M32" s="36">
        <v>76370</v>
      </c>
      <c r="N32" s="36">
        <v>91827</v>
      </c>
      <c r="O32" s="36">
        <v>92835</v>
      </c>
      <c r="P32" s="36">
        <v>86637</v>
      </c>
      <c r="Q32" s="36">
        <v>98279</v>
      </c>
      <c r="R32" s="36">
        <v>97329</v>
      </c>
      <c r="S32" s="39">
        <f t="shared" si="2"/>
        <v>4231.695652173913</v>
      </c>
      <c r="T32" s="42">
        <f t="shared" si="3"/>
        <v>0.13038044206296048</v>
      </c>
    </row>
    <row r="33" spans="1:20 16383:16384" x14ac:dyDescent="0.3">
      <c r="A33" s="35" t="s">
        <v>4</v>
      </c>
      <c r="B33" s="36">
        <v>5200</v>
      </c>
      <c r="C33" s="36">
        <v>4385</v>
      </c>
      <c r="D33" s="36">
        <v>1346</v>
      </c>
      <c r="E33" s="36">
        <v>8918</v>
      </c>
      <c r="F33" s="36">
        <v>9822</v>
      </c>
      <c r="G33" s="36">
        <v>9459</v>
      </c>
      <c r="H33" s="36">
        <v>9055</v>
      </c>
      <c r="I33" s="36">
        <v>9343</v>
      </c>
      <c r="J33" s="36">
        <v>7639</v>
      </c>
      <c r="K33" s="36">
        <v>12980</v>
      </c>
      <c r="L33" s="36">
        <v>34829</v>
      </c>
      <c r="M33" s="36">
        <v>44983</v>
      </c>
      <c r="N33" s="36">
        <v>49664</v>
      </c>
      <c r="O33" s="36">
        <v>43149</v>
      </c>
      <c r="P33" s="36">
        <v>55527</v>
      </c>
      <c r="Q33" s="36">
        <v>53444</v>
      </c>
      <c r="R33" s="36">
        <v>53490</v>
      </c>
      <c r="S33" s="39">
        <f t="shared" si="2"/>
        <v>3343.125</v>
      </c>
      <c r="T33" s="42">
        <f t="shared" si="3"/>
        <v>7.1654387139986606E-2</v>
      </c>
    </row>
    <row r="34" spans="1:20 16383:16384" x14ac:dyDescent="0.3">
      <c r="A34" s="35" t="s">
        <v>9</v>
      </c>
      <c r="B34" s="36">
        <v>1725</v>
      </c>
      <c r="C34" s="36">
        <v>1758</v>
      </c>
      <c r="D34" s="36">
        <v>9759</v>
      </c>
      <c r="E34" s="36">
        <v>7704</v>
      </c>
      <c r="F34" s="36">
        <v>7927</v>
      </c>
      <c r="G34" s="36">
        <v>8616</v>
      </c>
      <c r="H34" s="36">
        <v>9133</v>
      </c>
      <c r="I34" s="36">
        <v>9175</v>
      </c>
      <c r="J34" s="36">
        <v>9270</v>
      </c>
      <c r="K34" s="36">
        <v>149887</v>
      </c>
      <c r="L34" s="36">
        <v>152510</v>
      </c>
      <c r="M34" s="36">
        <v>36894</v>
      </c>
      <c r="N34" s="36">
        <v>39033</v>
      </c>
      <c r="O34" s="36">
        <v>38052</v>
      </c>
      <c r="P34" s="36">
        <v>49857</v>
      </c>
      <c r="Q34" s="36">
        <v>49640</v>
      </c>
      <c r="R34" s="36">
        <v>49417</v>
      </c>
      <c r="S34" s="39">
        <f t="shared" si="2"/>
        <v>2745.3888888888887</v>
      </c>
      <c r="T34" s="42">
        <f t="shared" si="3"/>
        <v>6.6198258539852645E-2</v>
      </c>
    </row>
    <row r="35" spans="1:20 16383:16384" s="22" customFormat="1" x14ac:dyDescent="0.3">
      <c r="A35" s="34" t="s">
        <v>13</v>
      </c>
      <c r="B35" s="37">
        <v>35106</v>
      </c>
      <c r="C35" s="37">
        <v>44057</v>
      </c>
      <c r="D35" s="37">
        <v>44023</v>
      </c>
      <c r="E35" s="37">
        <v>53533</v>
      </c>
      <c r="F35" s="37">
        <v>63672</v>
      </c>
      <c r="G35" s="37">
        <v>93202</v>
      </c>
      <c r="H35" s="37">
        <v>118598</v>
      </c>
      <c r="I35" s="37">
        <v>198398</v>
      </c>
      <c r="J35" s="37">
        <v>230496</v>
      </c>
      <c r="K35" s="37">
        <v>418914</v>
      </c>
      <c r="L35" s="37">
        <v>566641</v>
      </c>
      <c r="M35" s="37">
        <v>593953</v>
      </c>
      <c r="N35" s="37">
        <v>619094</v>
      </c>
      <c r="O35" s="37">
        <v>779244</v>
      </c>
      <c r="P35" s="37">
        <v>807270</v>
      </c>
      <c r="Q35" s="37">
        <v>787619</v>
      </c>
      <c r="R35" s="37">
        <v>746500</v>
      </c>
      <c r="S35" s="39">
        <f t="shared" si="2"/>
        <v>5570.8955223880594</v>
      </c>
      <c r="T35" s="42"/>
      <c r="XFC35" s="20"/>
      <c r="XFD35" s="20"/>
    </row>
    <row r="36" spans="1:20 16383:16384" s="22" customFormat="1" x14ac:dyDescent="0.3">
      <c r="A36" s="34" t="s">
        <v>40</v>
      </c>
      <c r="B36" s="37">
        <v>1598724</v>
      </c>
      <c r="C36" s="37">
        <v>1784215</v>
      </c>
      <c r="D36" s="37">
        <v>2147199</v>
      </c>
      <c r="E36" s="37">
        <v>2733054</v>
      </c>
      <c r="F36" s="37">
        <v>3316007</v>
      </c>
      <c r="G36" s="37">
        <v>3370716</v>
      </c>
      <c r="H36" s="37">
        <v>3665573</v>
      </c>
      <c r="I36" s="37">
        <v>3852295</v>
      </c>
      <c r="J36" s="37">
        <v>4336975</v>
      </c>
      <c r="K36" s="37">
        <v>4999051</v>
      </c>
      <c r="L36" s="37">
        <v>6613861</v>
      </c>
      <c r="M36" s="37">
        <v>7776069</v>
      </c>
      <c r="N36" s="37">
        <v>8794788</v>
      </c>
      <c r="O36" s="37">
        <v>9254826</v>
      </c>
      <c r="P36" s="37">
        <v>9138352</v>
      </c>
      <c r="Q36" s="37">
        <v>8176212</v>
      </c>
      <c r="R36" s="37">
        <v>7940364</v>
      </c>
      <c r="S36" s="39">
        <f t="shared" si="2"/>
        <v>3027.2070148684711</v>
      </c>
      <c r="XFC36" s="20"/>
      <c r="XFD36" s="20"/>
    </row>
    <row r="37" spans="1:20 16383:16384" x14ac:dyDescent="0.3">
      <c r="A37" s="23" t="s">
        <v>39</v>
      </c>
      <c r="B37" s="24">
        <f t="shared" ref="B37:R37" si="4">B35/B36</f>
        <v>2.1958762112784944E-2</v>
      </c>
      <c r="C37" s="24">
        <f t="shared" si="4"/>
        <v>2.4692651950577706E-2</v>
      </c>
      <c r="D37" s="24">
        <f t="shared" si="4"/>
        <v>2.0502524451622789E-2</v>
      </c>
      <c r="E37" s="24">
        <f t="shared" si="4"/>
        <v>1.9587245623394197E-2</v>
      </c>
      <c r="F37" s="24">
        <f t="shared" si="4"/>
        <v>1.9201406993411052E-2</v>
      </c>
      <c r="G37" s="24">
        <f t="shared" si="4"/>
        <v>2.7650505115233679E-2</v>
      </c>
      <c r="H37" s="24">
        <f t="shared" si="4"/>
        <v>3.2354559573632827E-2</v>
      </c>
      <c r="I37" s="24">
        <f t="shared" si="4"/>
        <v>5.1501247957386441E-2</v>
      </c>
      <c r="J37" s="24">
        <f t="shared" si="4"/>
        <v>5.3146720928757947E-2</v>
      </c>
      <c r="K37" s="24">
        <f t="shared" si="4"/>
        <v>8.3798704994207898E-2</v>
      </c>
      <c r="L37" s="24">
        <f t="shared" si="4"/>
        <v>8.5674766978017833E-2</v>
      </c>
      <c r="M37" s="24">
        <f t="shared" si="4"/>
        <v>7.6382166876348453E-2</v>
      </c>
      <c r="N37" s="24">
        <f t="shared" si="4"/>
        <v>7.0393282930753989E-2</v>
      </c>
      <c r="O37" s="24">
        <f t="shared" si="4"/>
        <v>8.4198665647522708E-2</v>
      </c>
      <c r="P37" s="24">
        <f t="shared" si="4"/>
        <v>8.8338685137101303E-2</v>
      </c>
      <c r="Q37" s="24">
        <f t="shared" si="4"/>
        <v>9.6330550137398593E-2</v>
      </c>
      <c r="R37" s="24">
        <f t="shared" si="4"/>
        <v>9.4013322311168601E-2</v>
      </c>
    </row>
    <row r="38" spans="1:20 16383:16384" x14ac:dyDescent="0.3">
      <c r="A38" s="23" t="s">
        <v>74</v>
      </c>
      <c r="B38" s="43">
        <f>SUM(B32:B33)</f>
        <v>10796</v>
      </c>
      <c r="C38" s="43">
        <f t="shared" ref="C38:R38" si="5">SUM(C32:C33)</f>
        <v>10515</v>
      </c>
      <c r="D38" s="43">
        <f t="shared" si="5"/>
        <v>7498</v>
      </c>
      <c r="E38" s="43">
        <f t="shared" si="5"/>
        <v>15573</v>
      </c>
      <c r="F38" s="43">
        <f t="shared" si="5"/>
        <v>16402</v>
      </c>
      <c r="G38" s="43">
        <f t="shared" si="5"/>
        <v>16201</v>
      </c>
      <c r="H38" s="43">
        <f t="shared" si="5"/>
        <v>22525</v>
      </c>
      <c r="I38" s="43">
        <f t="shared" si="5"/>
        <v>40207</v>
      </c>
      <c r="J38" s="43">
        <f t="shared" si="5"/>
        <v>47524</v>
      </c>
      <c r="K38" s="43">
        <f t="shared" si="5"/>
        <v>53947</v>
      </c>
      <c r="L38" s="43">
        <f t="shared" si="5"/>
        <v>113894</v>
      </c>
      <c r="M38" s="43">
        <f t="shared" si="5"/>
        <v>121353</v>
      </c>
      <c r="N38" s="43">
        <f t="shared" si="5"/>
        <v>141491</v>
      </c>
      <c r="O38" s="43">
        <f t="shared" si="5"/>
        <v>135984</v>
      </c>
      <c r="P38" s="43">
        <f t="shared" si="5"/>
        <v>142164</v>
      </c>
      <c r="Q38" s="43">
        <f t="shared" si="5"/>
        <v>151723</v>
      </c>
      <c r="R38" s="43">
        <f t="shared" si="5"/>
        <v>150819</v>
      </c>
      <c r="S38" s="23"/>
    </row>
    <row r="39" spans="1:20 16383:16384" x14ac:dyDescent="0.3">
      <c r="A39" s="23" t="s">
        <v>75</v>
      </c>
      <c r="B39" s="43">
        <f>SUM(B29:B31,B34)</f>
        <v>12065</v>
      </c>
      <c r="C39" s="43">
        <f t="shared" ref="C39:R39" si="6">SUM(C29:C31,C34)</f>
        <v>14642</v>
      </c>
      <c r="D39" s="43">
        <f t="shared" si="6"/>
        <v>23595</v>
      </c>
      <c r="E39" s="43">
        <f t="shared" si="6"/>
        <v>24598</v>
      </c>
      <c r="F39" s="43">
        <f t="shared" si="6"/>
        <v>34001</v>
      </c>
      <c r="G39" s="43">
        <f t="shared" si="6"/>
        <v>36036</v>
      </c>
      <c r="H39" s="43">
        <f t="shared" si="6"/>
        <v>37127</v>
      </c>
      <c r="I39" s="43">
        <f t="shared" si="6"/>
        <v>55275</v>
      </c>
      <c r="J39" s="43">
        <f t="shared" si="6"/>
        <v>55931</v>
      </c>
      <c r="K39" s="43">
        <f t="shared" si="6"/>
        <v>202544</v>
      </c>
      <c r="L39" s="43">
        <f t="shared" si="6"/>
        <v>207247</v>
      </c>
      <c r="M39" s="43">
        <f t="shared" si="6"/>
        <v>127982</v>
      </c>
      <c r="N39" s="43">
        <f t="shared" si="6"/>
        <v>158120</v>
      </c>
      <c r="O39" s="43">
        <f t="shared" si="6"/>
        <v>173388</v>
      </c>
      <c r="P39" s="43">
        <f t="shared" si="6"/>
        <v>182044</v>
      </c>
      <c r="Q39" s="43">
        <f t="shared" si="6"/>
        <v>167587</v>
      </c>
      <c r="R39" s="43">
        <f t="shared" si="6"/>
        <v>160588</v>
      </c>
      <c r="S39" s="23"/>
    </row>
    <row r="40" spans="1:20 16383:16384" x14ac:dyDescent="0.3">
      <c r="A40" s="23" t="s">
        <v>76</v>
      </c>
      <c r="B40" s="43">
        <f>SUM(B25:B28)</f>
        <v>12245</v>
      </c>
      <c r="C40" s="43">
        <f t="shared" ref="C40:R40" si="7">SUM(C25:C28)</f>
        <v>18900</v>
      </c>
      <c r="D40" s="43">
        <f t="shared" si="7"/>
        <v>12930</v>
      </c>
      <c r="E40" s="43">
        <f t="shared" si="7"/>
        <v>13362</v>
      </c>
      <c r="F40" s="43">
        <f t="shared" si="7"/>
        <v>13269</v>
      </c>
      <c r="G40" s="43">
        <f t="shared" si="7"/>
        <v>40965</v>
      </c>
      <c r="H40" s="43">
        <f t="shared" si="7"/>
        <v>58946</v>
      </c>
      <c r="I40" s="43">
        <f t="shared" si="7"/>
        <v>102916</v>
      </c>
      <c r="J40" s="43">
        <f t="shared" si="7"/>
        <v>127041</v>
      </c>
      <c r="K40" s="43">
        <f t="shared" si="7"/>
        <v>162423</v>
      </c>
      <c r="L40" s="43">
        <f t="shared" si="7"/>
        <v>245500</v>
      </c>
      <c r="M40" s="43">
        <f t="shared" si="7"/>
        <v>344618</v>
      </c>
      <c r="N40" s="43">
        <f t="shared" si="7"/>
        <v>319483</v>
      </c>
      <c r="O40" s="43">
        <f t="shared" si="7"/>
        <v>469872</v>
      </c>
      <c r="P40" s="43">
        <f t="shared" si="7"/>
        <v>483062</v>
      </c>
      <c r="Q40" s="43">
        <f t="shared" si="7"/>
        <v>468309</v>
      </c>
      <c r="R40" s="43">
        <f t="shared" si="7"/>
        <v>435093</v>
      </c>
      <c r="S40" s="23"/>
    </row>
    <row r="42" spans="1:20 16383:16384" x14ac:dyDescent="0.3">
      <c r="B42" s="20">
        <f t="shared" ref="B42:R42" si="8">B7</f>
        <v>2008</v>
      </c>
      <c r="C42" s="20">
        <f t="shared" si="8"/>
        <v>2009</v>
      </c>
      <c r="D42" s="20">
        <f t="shared" si="8"/>
        <v>2010</v>
      </c>
      <c r="E42" s="20">
        <f t="shared" si="8"/>
        <v>2011</v>
      </c>
      <c r="F42" s="20">
        <f t="shared" si="8"/>
        <v>2012</v>
      </c>
      <c r="G42" s="20">
        <f t="shared" si="8"/>
        <v>2013</v>
      </c>
      <c r="H42" s="20">
        <f t="shared" si="8"/>
        <v>2014</v>
      </c>
      <c r="I42" s="20">
        <f t="shared" si="8"/>
        <v>2015</v>
      </c>
      <c r="J42" s="20">
        <f t="shared" si="8"/>
        <v>2016</v>
      </c>
      <c r="K42" s="20">
        <f t="shared" si="8"/>
        <v>2017</v>
      </c>
      <c r="L42" s="20">
        <f t="shared" si="8"/>
        <v>2018</v>
      </c>
      <c r="M42" s="20">
        <f t="shared" si="8"/>
        <v>2019</v>
      </c>
      <c r="N42" s="20">
        <f t="shared" si="8"/>
        <v>2020</v>
      </c>
      <c r="O42" s="20">
        <f t="shared" si="8"/>
        <v>2021</v>
      </c>
      <c r="P42" s="20">
        <f t="shared" si="8"/>
        <v>2022</v>
      </c>
      <c r="Q42" s="20">
        <f t="shared" si="8"/>
        <v>2023</v>
      </c>
      <c r="R42" s="20">
        <f t="shared" si="8"/>
        <v>2024</v>
      </c>
    </row>
    <row r="43" spans="1:20 16383:16384" x14ac:dyDescent="0.3">
      <c r="A43" s="20" t="s">
        <v>38</v>
      </c>
      <c r="B43" s="20">
        <f t="shared" ref="B43:R43" si="9">B18</f>
        <v>24</v>
      </c>
      <c r="C43" s="20">
        <f t="shared" si="9"/>
        <v>35</v>
      </c>
      <c r="D43" s="20">
        <f t="shared" si="9"/>
        <v>32</v>
      </c>
      <c r="E43" s="20">
        <f t="shared" si="9"/>
        <v>43</v>
      </c>
      <c r="F43" s="20">
        <f t="shared" si="9"/>
        <v>48</v>
      </c>
      <c r="G43" s="20">
        <f t="shared" si="9"/>
        <v>58</v>
      </c>
      <c r="H43" s="20">
        <f t="shared" si="9"/>
        <v>63</v>
      </c>
      <c r="I43" s="20">
        <f t="shared" si="9"/>
        <v>69</v>
      </c>
      <c r="J43" s="20">
        <f t="shared" si="9"/>
        <v>78</v>
      </c>
      <c r="K43" s="20">
        <f t="shared" si="9"/>
        <v>82</v>
      </c>
      <c r="L43" s="20">
        <f t="shared" si="9"/>
        <v>93</v>
      </c>
      <c r="M43" s="20">
        <f t="shared" si="9"/>
        <v>108</v>
      </c>
      <c r="N43" s="20">
        <f t="shared" si="9"/>
        <v>112</v>
      </c>
      <c r="O43" s="20">
        <f t="shared" si="9"/>
        <v>130</v>
      </c>
      <c r="P43" s="20">
        <f t="shared" si="9"/>
        <v>138</v>
      </c>
      <c r="Q43" s="20">
        <f t="shared" si="9"/>
        <v>137</v>
      </c>
      <c r="R43" s="20">
        <f t="shared" si="9"/>
        <v>134</v>
      </c>
    </row>
    <row r="44" spans="1:20 16383:16384" x14ac:dyDescent="0.3">
      <c r="A44" s="20" t="s">
        <v>37</v>
      </c>
      <c r="B44" s="25">
        <f t="shared" ref="B44:R44" si="10">B35/1000</f>
        <v>35.106000000000002</v>
      </c>
      <c r="C44" s="25">
        <f t="shared" si="10"/>
        <v>44.057000000000002</v>
      </c>
      <c r="D44" s="25">
        <f t="shared" si="10"/>
        <v>44.023000000000003</v>
      </c>
      <c r="E44" s="25">
        <f t="shared" si="10"/>
        <v>53.533000000000001</v>
      </c>
      <c r="F44" s="25">
        <f t="shared" si="10"/>
        <v>63.671999999999997</v>
      </c>
      <c r="G44" s="25">
        <f t="shared" si="10"/>
        <v>93.201999999999998</v>
      </c>
      <c r="H44" s="25">
        <f t="shared" si="10"/>
        <v>118.598</v>
      </c>
      <c r="I44" s="25">
        <f t="shared" si="10"/>
        <v>198.398</v>
      </c>
      <c r="J44" s="25">
        <f t="shared" si="10"/>
        <v>230.49600000000001</v>
      </c>
      <c r="K44" s="25">
        <f t="shared" si="10"/>
        <v>418.91399999999999</v>
      </c>
      <c r="L44" s="25">
        <f t="shared" si="10"/>
        <v>566.64099999999996</v>
      </c>
      <c r="M44" s="25">
        <f t="shared" si="10"/>
        <v>593.95299999999997</v>
      </c>
      <c r="N44" s="25">
        <f t="shared" si="10"/>
        <v>619.09400000000005</v>
      </c>
      <c r="O44" s="25">
        <f t="shared" si="10"/>
        <v>779.24400000000003</v>
      </c>
      <c r="P44" s="25">
        <f t="shared" si="10"/>
        <v>807.27</v>
      </c>
      <c r="Q44" s="25">
        <f t="shared" si="10"/>
        <v>787.61900000000003</v>
      </c>
      <c r="R44" s="25">
        <f t="shared" si="10"/>
        <v>746.5</v>
      </c>
    </row>
    <row r="45" spans="1:20 16383:16384" x14ac:dyDescent="0.3">
      <c r="A45" s="20" t="s">
        <v>36</v>
      </c>
      <c r="B45" s="26">
        <f t="shared" ref="B45:R45" si="11">B37</f>
        <v>2.1958762112784944E-2</v>
      </c>
      <c r="C45" s="26">
        <f t="shared" si="11"/>
        <v>2.4692651950577706E-2</v>
      </c>
      <c r="D45" s="26">
        <f t="shared" si="11"/>
        <v>2.0502524451622789E-2</v>
      </c>
      <c r="E45" s="26">
        <f t="shared" si="11"/>
        <v>1.9587245623394197E-2</v>
      </c>
      <c r="F45" s="26">
        <f t="shared" si="11"/>
        <v>1.9201406993411052E-2</v>
      </c>
      <c r="G45" s="26">
        <f t="shared" si="11"/>
        <v>2.7650505115233679E-2</v>
      </c>
      <c r="H45" s="26">
        <f t="shared" si="11"/>
        <v>3.2354559573632827E-2</v>
      </c>
      <c r="I45" s="26">
        <f t="shared" si="11"/>
        <v>5.1501247957386441E-2</v>
      </c>
      <c r="J45" s="26">
        <f t="shared" si="11"/>
        <v>5.3146720928757947E-2</v>
      </c>
      <c r="K45" s="26">
        <f t="shared" si="11"/>
        <v>8.3798704994207898E-2</v>
      </c>
      <c r="L45" s="26">
        <f t="shared" si="11"/>
        <v>8.5674766978017833E-2</v>
      </c>
      <c r="M45" s="26">
        <f t="shared" si="11"/>
        <v>7.6382166876348453E-2</v>
      </c>
      <c r="N45" s="26">
        <f t="shared" si="11"/>
        <v>7.0393282930753989E-2</v>
      </c>
      <c r="O45" s="26">
        <f t="shared" si="11"/>
        <v>8.4198665647522708E-2</v>
      </c>
      <c r="P45" s="26">
        <f t="shared" si="11"/>
        <v>8.8338685137101303E-2</v>
      </c>
      <c r="Q45" s="26">
        <f t="shared" si="11"/>
        <v>9.6330550137398593E-2</v>
      </c>
      <c r="R45" s="26">
        <f t="shared" si="11"/>
        <v>9.4013322311168601E-2</v>
      </c>
    </row>
  </sheetData>
  <hyperlinks>
    <hyperlink ref="A3" r:id="rId1" xr:uid="{7D958B58-93BE-4D90-8139-45CE444A6A8A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>
    <oddHeader>&amp;C&amp;A</oddHeader>
    <oddFooter>&amp;CPage 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SAA</vt:lpstr>
      <vt:lpstr>DGAL</vt:lpstr>
      <vt:lpstr>Commerce_exterieur</vt:lpstr>
      <vt:lpstr>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MARCHAL</dc:creator>
  <cp:lastModifiedBy>Philippe MARCHAL</cp:lastModifiedBy>
  <dcterms:created xsi:type="dcterms:W3CDTF">2026-06-08T06:15:09Z</dcterms:created>
  <dcterms:modified xsi:type="dcterms:W3CDTF">2026-07-09T15:52:16Z</dcterms:modified>
</cp:coreProperties>
</file>